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CE - All. C" sheetId="2" r:id="rId1"/>
    <sheet name="SP - All. D " sheetId="3" r:id="rId2"/>
    <sheet name="Foglio2" sheetId="4" r:id="rId3"/>
  </sheets>
  <definedNames>
    <definedName name="_xlnm.Print_Area" localSheetId="1">'SP - All. D '!$A$1:$G$93</definedName>
    <definedName name="Print_Area" localSheetId="0">'CE - All. C'!$A$1:$D$47</definedName>
    <definedName name="Print_Area" localSheetId="1">'SP - All. D '!$A$1:$G$93</definedName>
  </definedNames>
  <calcPr calcId="145621"/>
</workbook>
</file>

<file path=xl/calcChain.xml><?xml version="1.0" encoding="utf-8"?>
<calcChain xmlns="http://schemas.openxmlformats.org/spreadsheetml/2006/main">
  <c r="G89" i="3" l="1"/>
  <c r="D89" i="3"/>
  <c r="G85" i="3"/>
  <c r="D85" i="3"/>
  <c r="G81" i="3"/>
  <c r="D81" i="3"/>
  <c r="G70" i="3"/>
  <c r="D70" i="3"/>
  <c r="G67" i="3"/>
  <c r="D67" i="3"/>
  <c r="D90" i="3" s="1"/>
  <c r="D91" i="3" s="1"/>
  <c r="D93" i="3" s="1"/>
  <c r="G63" i="3"/>
  <c r="D63" i="3"/>
  <c r="G90" i="3" l="1"/>
  <c r="G91" i="3" s="1"/>
  <c r="G93" i="3" s="1"/>
  <c r="G52" i="3"/>
  <c r="D52" i="3"/>
  <c r="G47" i="3"/>
  <c r="D47" i="3"/>
  <c r="G43" i="3"/>
  <c r="D43" i="3"/>
  <c r="G33" i="3"/>
  <c r="D33" i="3"/>
  <c r="G28" i="3"/>
  <c r="D28" i="3"/>
  <c r="G23" i="3"/>
  <c r="D23" i="3"/>
  <c r="G14" i="3"/>
  <c r="D14" i="3"/>
  <c r="D29" i="3" l="1"/>
  <c r="D48" i="3"/>
  <c r="G29" i="3"/>
  <c r="G48" i="3"/>
  <c r="G53" i="3" l="1"/>
  <c r="G55" i="3" s="1"/>
  <c r="D53" i="3"/>
  <c r="D55" i="3" s="1"/>
  <c r="C46" i="2" l="1"/>
  <c r="D45" i="2"/>
  <c r="D44" i="2"/>
  <c r="C42" i="2"/>
  <c r="D42" i="2" s="1"/>
  <c r="D41" i="2"/>
  <c r="D40" i="2"/>
  <c r="C38" i="2"/>
  <c r="D38" i="2" s="1"/>
  <c r="D37" i="2"/>
  <c r="D36" i="2"/>
  <c r="C33" i="2"/>
  <c r="D33" i="2" s="1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C14" i="2"/>
  <c r="D13" i="2"/>
  <c r="D12" i="2"/>
  <c r="D11" i="2"/>
  <c r="D10" i="2"/>
  <c r="D9" i="2"/>
  <c r="C47" i="2" l="1"/>
  <c r="D47" i="2" s="1"/>
  <c r="D14" i="2"/>
  <c r="D46" i="2"/>
  <c r="C34" i="2"/>
  <c r="D34" i="2" l="1"/>
</calcChain>
</file>

<file path=xl/sharedStrings.xml><?xml version="1.0" encoding="utf-8"?>
<sst xmlns="http://schemas.openxmlformats.org/spreadsheetml/2006/main" count="159" uniqueCount="140">
  <si>
    <t>VOCI DI ONERE/PROVENTO</t>
  </si>
  <si>
    <t>DIFFERENZE</t>
  </si>
  <si>
    <t>GESTIONE CORRENTE</t>
  </si>
  <si>
    <t>A) Proventi correnti</t>
  </si>
  <si>
    <t>B) Oneri Correnti</t>
  </si>
  <si>
    <t>Risultato della gestione corrente A-B</t>
  </si>
  <si>
    <t>Risultato della gestione finanziaria</t>
  </si>
  <si>
    <t>Risultato della gestione straordinaria</t>
  </si>
  <si>
    <t>Differenza rettifiche attività  finanziaria</t>
  </si>
  <si>
    <t>VALORI ANNO 
2017</t>
  </si>
  <si>
    <t>1) Diritto Annuale</t>
  </si>
  <si>
    <t>2) Diritti di Segreteria</t>
  </si>
  <si>
    <t>3) Contributi trasferimenti e altre entrate</t>
  </si>
  <si>
    <t>4) Proventi da gestione di beni e servizi</t>
  </si>
  <si>
    <t>5) Variazione delle rimanenze</t>
  </si>
  <si>
    <t>Totale proventi correnti (A)</t>
  </si>
  <si>
    <t>6) Personale</t>
  </si>
  <si>
    <t>a) competenze al personale</t>
  </si>
  <si>
    <t>b) oneri sociali</t>
  </si>
  <si>
    <t>c) accantonamenti al T.F.R.</t>
  </si>
  <si>
    <t>d) altri costi</t>
  </si>
  <si>
    <t>7) Funzionamento</t>
  </si>
  <si>
    <t>a) Prestazioni servizi</t>
  </si>
  <si>
    <t>b) godimento di beni di terzi</t>
  </si>
  <si>
    <t>c) Oneri diversi di gestione</t>
  </si>
  <si>
    <t>d) Quote associative</t>
  </si>
  <si>
    <t>e) Organi istituzionali</t>
  </si>
  <si>
    <t>8) Interventi economici</t>
  </si>
  <si>
    <t>9) Ammortamenti e accantonamenti</t>
  </si>
  <si>
    <t>a) Immob. immateriali</t>
  </si>
  <si>
    <t>b) Immob. materiali</t>
  </si>
  <si>
    <t>c) svalutazione crediti</t>
  </si>
  <si>
    <t>d) fondi rischi e oneri</t>
  </si>
  <si>
    <t>10) Proventi finanziari</t>
  </si>
  <si>
    <t>11) Oneri finanziari</t>
  </si>
  <si>
    <t>12) Proventi straordinari</t>
  </si>
  <si>
    <t>13) Oneri straordinari</t>
  </si>
  <si>
    <t>14) Rivalutazioni attivo patrimoniale</t>
  </si>
  <si>
    <t>15) Svalutazioni attivo patrimoniale</t>
  </si>
  <si>
    <t>PERIODO 09/10/18 - 31/12/18</t>
  </si>
  <si>
    <t>VALORI PERIODO 09/10/18 - 31/12/18</t>
  </si>
  <si>
    <t>Totale Oneri Correnti (B)</t>
  </si>
  <si>
    <t>C) GESTIONE FINANZIARIA</t>
  </si>
  <si>
    <t>D) GESTIONE STRAORDINARIA</t>
  </si>
  <si>
    <t xml:space="preserve">E) RETTIFICHE DI VALORE ATTIVITA' FINANZIARIA </t>
  </si>
  <si>
    <t>(previsto dall'articolo 21, comma 1 DPR. 254/2005)</t>
  </si>
  <si>
    <t>AVANZO ECONOMICO DI ESERCIZIO
A-B +/-C +/- D +/- E</t>
  </si>
  <si>
    <t xml:space="preserve">ALL D - STATO PATRIMONIALE </t>
  </si>
  <si>
    <t>(previsto dall'articolo 22, comma 1,  DPR 254/2005)</t>
  </si>
  <si>
    <t xml:space="preserve">
</t>
  </si>
  <si>
    <t>ATTIVO</t>
  </si>
  <si>
    <t>A) IMMOBILIZZAZIONI</t>
  </si>
  <si>
    <t>a) Immateriali</t>
  </si>
  <si>
    <t>Software</t>
  </si>
  <si>
    <t>Licenze d'uso</t>
  </si>
  <si>
    <t>Diritti d'autore</t>
  </si>
  <si>
    <t>Altre</t>
  </si>
  <si>
    <t>Totale Immob. Immateriali</t>
  </si>
  <si>
    <t>b) Materiali</t>
  </si>
  <si>
    <t/>
  </si>
  <si>
    <t>Immobilli</t>
  </si>
  <si>
    <t>Impianti</t>
  </si>
  <si>
    <t>Attrezz. non informatiche</t>
  </si>
  <si>
    <t>Attrezzature informatiche</t>
  </si>
  <si>
    <t>Arredi e mobili</t>
  </si>
  <si>
    <t>Automezzi</t>
  </si>
  <si>
    <t>Biblioteca</t>
  </si>
  <si>
    <t>Totale Immob. materiali</t>
  </si>
  <si>
    <t>c) Finanziarie</t>
  </si>
  <si>
    <t>ENTRO 12 MESI</t>
  </si>
  <si>
    <t>OLTRE 12 MESI</t>
  </si>
  <si>
    <t>Partecipazioni e quote</t>
  </si>
  <si>
    <t>Altri investimenti mobiliari</t>
  </si>
  <si>
    <t>Prestiti ed anticipazioni attive</t>
  </si>
  <si>
    <t>Totale Immob. finanziarie</t>
  </si>
  <si>
    <t>TOTALE IMMOBILIZZAZIONI</t>
  </si>
  <si>
    <t>B) ATTIVO CIRCOLANTE</t>
  </si>
  <si>
    <t>d) Rimanenze</t>
  </si>
  <si>
    <t>Rimanenze di magazzino</t>
  </si>
  <si>
    <t>Totale rimanenze</t>
  </si>
  <si>
    <t>e) Crediti di Funzionamento</t>
  </si>
  <si>
    <t>Crediti da diritto annuale</t>
  </si>
  <si>
    <t>Crediti v/organismi e istituzioni nazionali e comunitarie</t>
  </si>
  <si>
    <t>Crediti v/organismi del sistema camerale</t>
  </si>
  <si>
    <t>Crediti vclienti</t>
  </si>
  <si>
    <t>Crediti per servizi c/terzi</t>
  </si>
  <si>
    <t>Crediti diversi</t>
  </si>
  <si>
    <t>Erario c/iva</t>
  </si>
  <si>
    <t>Anticipi a fornitori</t>
  </si>
  <si>
    <t>Totale crediti di funzionamento</t>
  </si>
  <si>
    <t>Banca c/c</t>
  </si>
  <si>
    <t>Depositi postali</t>
  </si>
  <si>
    <t>Totale disponibilità liquide</t>
  </si>
  <si>
    <t>TOTALE ATTIVO CIRCOLANTE</t>
  </si>
  <si>
    <t>C) RATEI E RISCONTI ATTIVI</t>
  </si>
  <si>
    <t>Ratei attivi</t>
  </si>
  <si>
    <t>Risconti attivi</t>
  </si>
  <si>
    <t>TOTALE RATEI E RISCONTI ATTIVI</t>
  </si>
  <si>
    <t>TOTALE ATTIVO</t>
  </si>
  <si>
    <t>D) CONTI D'ORDINE</t>
  </si>
  <si>
    <t>TOTALE GENERALE</t>
  </si>
  <si>
    <t>PASSIVO</t>
  </si>
  <si>
    <t>A) PATRIMONIO NETTO</t>
  </si>
  <si>
    <t>Patrimonio netto esercizi precedenti</t>
  </si>
  <si>
    <t>Avanzo/Disavanzo economico esercizio</t>
  </si>
  <si>
    <t xml:space="preserve">Riserve </t>
  </si>
  <si>
    <t>Totale patrimonio netto</t>
  </si>
  <si>
    <t>B) DEBITI DI FINANZIAMENTO</t>
  </si>
  <si>
    <t>Mutui passivi</t>
  </si>
  <si>
    <t>Prestiti ed anticipazioni passive</t>
  </si>
  <si>
    <t>TOTALE DEBITI DI FINANZIAMENTO</t>
  </si>
  <si>
    <t>C) TRATTAMENTO DI FINE RAPPORTO</t>
  </si>
  <si>
    <t>F.do Tratttamento di fine rapporto</t>
  </si>
  <si>
    <t>TOT. F.DO TRATT. FINE RAPPORTO</t>
  </si>
  <si>
    <t>D) DEBITI DI FUNZIONAMENTO</t>
  </si>
  <si>
    <t>Debiti v/fornitori</t>
  </si>
  <si>
    <t>Debiti v/società  e organismi del sistema camerale</t>
  </si>
  <si>
    <t>Debiti v/organismi e istituzioni nazionali e comunitarie</t>
  </si>
  <si>
    <t>Debiti tributari e previdenziali</t>
  </si>
  <si>
    <t>Debiti v/dipendenti</t>
  </si>
  <si>
    <t>Debiti v/Organi Istituzionali</t>
  </si>
  <si>
    <t>Debiti diversi</t>
  </si>
  <si>
    <t>Debiti per servizi c/terzi</t>
  </si>
  <si>
    <t>Clienti c/anticipi</t>
  </si>
  <si>
    <t>TOTALE DEBITI DI FUNZIONAMENTO</t>
  </si>
  <si>
    <t>E) FONDI PER RISCHI E ONERI</t>
  </si>
  <si>
    <t>Fondo Imposte</t>
  </si>
  <si>
    <t>Altri Fondi</t>
  </si>
  <si>
    <t>TOT. F.DI PER RISCHI E ONERI</t>
  </si>
  <si>
    <t>F) RATEI E RISCONTI PASSIVI</t>
  </si>
  <si>
    <t>Ratei Passivi</t>
  </si>
  <si>
    <t>Risconti Passivi</t>
  </si>
  <si>
    <t>TOTALE RATEI E RISCONTI PASSIVI</t>
  </si>
  <si>
    <t>TOTALE PASSIVO</t>
  </si>
  <si>
    <t>TOTALE PASSIVO E PATRIM. NETTO</t>
  </si>
  <si>
    <t>G) CONTI D'ORDINE</t>
  </si>
  <si>
    <t>f) Disponibilità Liquide</t>
  </si>
  <si>
    <t>Valori al 
31-12-2017</t>
  </si>
  <si>
    <t>Valori al 
31-12-2018</t>
  </si>
  <si>
    <t xml:space="preserve">Conto Economico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</si>
</sst>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&quot;VOCI DI ONERE/PROVENTO&quot;"/>
    <numFmt numFmtId="165" formatCode="_(#,##0_);\(#,##0\)"/>
    <numFmt numFmtId="166" formatCode="#,##0.00_ ;\-#,##0.00\ "/>
    <numFmt numFmtId="167" formatCode="&quot;ATTIVO&quot;"/>
    <numFmt numFmtId="168" formatCode="_(#,##0.00_);\(#,##0.00\)"/>
    <numFmt numFmtId="169" formatCode="#,##0.00;&quot;(&quot;#,##0.00&quot;)&quot;"/>
    <numFmt numFmtId="170" formatCode="_-* #,##0.00_-;\-* #,##0.00_-;_-* &quot;-&quot;_-;_-@_-"/>
    <numFmt numFmtId="171" formatCode="&quot;D) CONTI D'ORDINE&quot;"/>
    <numFmt numFmtId="172" formatCode="&quot;PASSIVO&quot;"/>
    <numFmt numFmtId="173" formatCode="&quot;G) CONTI D'ORDINE&quot;"/>
  </numFmts>
  <fonts count="10" x14ac:knownFonts="1">
    <font>
      <sz val="11"/>
      <color theme="1"/>
      <name val="Calibri"/>
    </font>
    <font>
      <sz val="11"/>
      <color theme="1"/>
      <name val="Calibri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u/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9">
    <xf numFmtId="0" fontId="0" fillId="0" borderId="0" xfId="0"/>
    <xf numFmtId="0" fontId="3" fillId="3" borderId="0" xfId="0" applyFont="1" applyFill="1"/>
    <xf numFmtId="165" fontId="5" fillId="3" borderId="2" xfId="0" applyNumberFormat="1" applyFont="1" applyFill="1" applyBorder="1" applyAlignment="1">
      <alignment horizontal="right"/>
    </xf>
    <xf numFmtId="0" fontId="5" fillId="3" borderId="0" xfId="0" applyFont="1" applyFill="1" applyAlignment="1">
      <alignment horizontal="right" wrapText="1"/>
    </xf>
    <xf numFmtId="165" fontId="6" fillId="3" borderId="3" xfId="0" applyNumberFormat="1" applyFont="1" applyFill="1" applyBorder="1" applyAlignment="1">
      <alignment horizontal="left" vertical="center"/>
    </xf>
    <xf numFmtId="165" fontId="5" fillId="3" borderId="4" xfId="0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vertical="center"/>
    </xf>
    <xf numFmtId="165" fontId="5" fillId="3" borderId="3" xfId="0" applyNumberFormat="1" applyFont="1" applyFill="1" applyBorder="1" applyAlignment="1">
      <alignment horizontal="left" vertical="center"/>
    </xf>
    <xf numFmtId="43" fontId="5" fillId="3" borderId="4" xfId="1" applyFont="1" applyFill="1" applyBorder="1" applyAlignment="1">
      <alignment horizontal="right" vertical="center"/>
    </xf>
    <xf numFmtId="166" fontId="5" fillId="3" borderId="4" xfId="1" applyNumberFormat="1" applyFont="1" applyFill="1" applyBorder="1" applyAlignment="1">
      <alignment horizontal="right" vertical="center"/>
    </xf>
    <xf numFmtId="37" fontId="2" fillId="3" borderId="3" xfId="0" quotePrefix="1" applyNumberFormat="1" applyFont="1" applyFill="1" applyBorder="1" applyAlignment="1">
      <alignment horizontal="left" vertical="center"/>
    </xf>
    <xf numFmtId="43" fontId="2" fillId="3" borderId="4" xfId="1" applyFont="1" applyFill="1" applyBorder="1" applyAlignment="1">
      <alignment horizontal="right" vertical="center"/>
    </xf>
    <xf numFmtId="166" fontId="2" fillId="3" borderId="4" xfId="1" applyNumberFormat="1" applyFont="1" applyFill="1" applyBorder="1" applyAlignment="1">
      <alignment horizontal="right" vertical="center"/>
    </xf>
    <xf numFmtId="165" fontId="6" fillId="3" borderId="3" xfId="0" quotePrefix="1" applyNumberFormat="1" applyFont="1" applyFill="1" applyBorder="1" applyAlignment="1">
      <alignment horizontal="left" vertical="center"/>
    </xf>
    <xf numFmtId="165" fontId="2" fillId="3" borderId="3" xfId="0" quotePrefix="1" applyNumberFormat="1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5" fontId="2" fillId="3" borderId="3" xfId="0" applyNumberFormat="1" applyFont="1" applyFill="1" applyBorder="1" applyAlignment="1">
      <alignment horizontal="left" vertical="center"/>
    </xf>
    <xf numFmtId="165" fontId="2" fillId="3" borderId="3" xfId="0" quotePrefix="1" applyNumberFormat="1" applyFont="1" applyFill="1" applyBorder="1" applyAlignment="1">
      <alignment horizontal="left" vertical="center" wrapText="1"/>
    </xf>
    <xf numFmtId="164" fontId="2" fillId="3" borderId="5" xfId="0" quotePrefix="1" applyNumberFormat="1" applyFont="1" applyFill="1" applyBorder="1" applyAlignment="1">
      <alignment horizontal="center" vertical="center"/>
    </xf>
    <xf numFmtId="165" fontId="4" fillId="4" borderId="6" xfId="0" quotePrefix="1" applyNumberFormat="1" applyFont="1" applyFill="1" applyBorder="1" applyAlignment="1">
      <alignment horizontal="center" vertical="center" wrapText="1"/>
    </xf>
    <xf numFmtId="165" fontId="4" fillId="4" borderId="7" xfId="0" quotePrefix="1" applyNumberFormat="1" applyFont="1" applyFill="1" applyBorder="1" applyAlignment="1">
      <alignment horizontal="center" vertical="center"/>
    </xf>
    <xf numFmtId="4" fontId="4" fillId="4" borderId="6" xfId="0" quotePrefix="1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right"/>
    </xf>
    <xf numFmtId="4" fontId="5" fillId="3" borderId="4" xfId="0" applyNumberFormat="1" applyFont="1" applyFill="1" applyBorder="1" applyAlignment="1">
      <alignment horizontal="right" vertical="center"/>
    </xf>
    <xf numFmtId="4" fontId="5" fillId="3" borderId="4" xfId="1" applyNumberFormat="1" applyFont="1" applyFill="1" applyBorder="1" applyAlignment="1">
      <alignment horizontal="right" vertical="center"/>
    </xf>
    <xf numFmtId="4" fontId="2" fillId="3" borderId="4" xfId="1" applyNumberFormat="1" applyFont="1" applyFill="1" applyBorder="1" applyAlignment="1">
      <alignment horizontal="right" vertical="center"/>
    </xf>
    <xf numFmtId="4" fontId="3" fillId="3" borderId="0" xfId="0" applyNumberFormat="1" applyFont="1" applyFill="1"/>
    <xf numFmtId="165" fontId="2" fillId="3" borderId="3" xfId="0" applyNumberFormat="1" applyFont="1" applyFill="1" applyBorder="1" applyAlignment="1">
      <alignment horizontal="left" vertical="center" wrapText="1"/>
    </xf>
    <xf numFmtId="165" fontId="2" fillId="3" borderId="1" xfId="0" quotePrefix="1" applyNumberFormat="1" applyFont="1" applyFill="1" applyBorder="1" applyAlignment="1">
      <alignment horizontal="left"/>
    </xf>
    <xf numFmtId="167" fontId="2" fillId="3" borderId="9" xfId="0" quotePrefix="1" applyNumberFormat="1" applyFont="1" applyFill="1" applyBorder="1" applyAlignment="1">
      <alignment horizontal="center" vertical="center" wrapText="1"/>
    </xf>
    <xf numFmtId="165" fontId="5" fillId="3" borderId="0" xfId="0" applyNumberFormat="1" applyFont="1" applyFill="1" applyAlignment="1">
      <alignment horizontal="left"/>
    </xf>
    <xf numFmtId="165" fontId="5" fillId="3" borderId="10" xfId="0" applyNumberFormat="1" applyFont="1" applyFill="1" applyBorder="1" applyAlignment="1">
      <alignment horizontal="left"/>
    </xf>
    <xf numFmtId="165" fontId="4" fillId="4" borderId="11" xfId="0" quotePrefix="1" applyNumberFormat="1" applyFont="1" applyFill="1" applyBorder="1" applyAlignment="1">
      <alignment horizontal="center" vertical="center" wrapText="1"/>
    </xf>
    <xf numFmtId="165" fontId="4" fillId="4" borderId="14" xfId="0" quotePrefix="1" applyNumberFormat="1" applyFont="1" applyFill="1" applyBorder="1" applyAlignment="1">
      <alignment horizontal="center" vertical="center" wrapText="1"/>
    </xf>
    <xf numFmtId="165" fontId="4" fillId="3" borderId="15" xfId="0" quotePrefix="1" applyNumberFormat="1" applyFont="1" applyFill="1" applyBorder="1" applyAlignment="1">
      <alignment horizontal="center" wrapText="1"/>
    </xf>
    <xf numFmtId="165" fontId="5" fillId="3" borderId="4" xfId="0" applyNumberFormat="1" applyFont="1" applyFill="1" applyBorder="1" applyAlignment="1">
      <alignment horizontal="right"/>
    </xf>
    <xf numFmtId="165" fontId="5" fillId="3" borderId="16" xfId="0" applyNumberFormat="1" applyFont="1" applyFill="1" applyBorder="1" applyAlignment="1">
      <alignment horizontal="right"/>
    </xf>
    <xf numFmtId="165" fontId="5" fillId="3" borderId="17" xfId="0" applyNumberFormat="1" applyFont="1" applyFill="1" applyBorder="1" applyAlignment="1">
      <alignment horizontal="right"/>
    </xf>
    <xf numFmtId="165" fontId="2" fillId="3" borderId="18" xfId="0" quotePrefix="1" applyNumberFormat="1" applyFont="1" applyFill="1" applyBorder="1" applyAlignment="1">
      <alignment horizontal="left" wrapText="1"/>
    </xf>
    <xf numFmtId="165" fontId="5" fillId="3" borderId="19" xfId="0" applyNumberFormat="1" applyFont="1" applyFill="1" applyBorder="1" applyAlignment="1">
      <alignment horizontal="right"/>
    </xf>
    <xf numFmtId="165" fontId="5" fillId="3" borderId="20" xfId="0" applyNumberFormat="1" applyFont="1" applyFill="1" applyBorder="1" applyAlignment="1">
      <alignment horizontal="right"/>
    </xf>
    <xf numFmtId="165" fontId="5" fillId="3" borderId="18" xfId="0" applyNumberFormat="1" applyFont="1" applyFill="1" applyBorder="1" applyAlignment="1">
      <alignment horizontal="left" wrapText="1"/>
    </xf>
    <xf numFmtId="168" fontId="5" fillId="3" borderId="19" xfId="0" applyNumberFormat="1" applyFont="1" applyFill="1" applyBorder="1" applyAlignment="1">
      <alignment horizontal="right"/>
    </xf>
    <xf numFmtId="169" fontId="5" fillId="3" borderId="20" xfId="0" applyNumberFormat="1" applyFont="1" applyFill="1" applyBorder="1" applyAlignment="1">
      <alignment horizontal="right"/>
    </xf>
    <xf numFmtId="169" fontId="5" fillId="3" borderId="4" xfId="0" applyNumberFormat="1" applyFont="1" applyFill="1" applyBorder="1" applyAlignment="1">
      <alignment horizontal="right"/>
    </xf>
    <xf numFmtId="165" fontId="5" fillId="3" borderId="18" xfId="0" quotePrefix="1" applyNumberFormat="1" applyFont="1" applyFill="1" applyBorder="1" applyAlignment="1">
      <alignment horizontal="left" wrapText="1"/>
    </xf>
    <xf numFmtId="165" fontId="2" fillId="3" borderId="18" xfId="0" applyNumberFormat="1" applyFont="1" applyFill="1" applyBorder="1" applyAlignment="1">
      <alignment horizontal="left" wrapText="1"/>
    </xf>
    <xf numFmtId="165" fontId="2" fillId="3" borderId="4" xfId="0" applyNumberFormat="1" applyFont="1" applyFill="1" applyBorder="1" applyAlignment="1">
      <alignment horizontal="right"/>
    </xf>
    <xf numFmtId="43" fontId="2" fillId="3" borderId="19" xfId="1" applyFont="1" applyFill="1" applyBorder="1" applyAlignment="1">
      <alignment horizontal="right"/>
    </xf>
    <xf numFmtId="169" fontId="2" fillId="3" borderId="20" xfId="0" applyNumberFormat="1" applyFont="1" applyFill="1" applyBorder="1" applyAlignment="1">
      <alignment horizontal="right"/>
    </xf>
    <xf numFmtId="169" fontId="2" fillId="3" borderId="4" xfId="0" applyNumberFormat="1" applyFont="1" applyFill="1" applyBorder="1" applyAlignment="1">
      <alignment horizontal="right"/>
    </xf>
    <xf numFmtId="43" fontId="5" fillId="3" borderId="19" xfId="1" applyFont="1" applyFill="1" applyBorder="1" applyAlignment="1">
      <alignment horizontal="right"/>
    </xf>
    <xf numFmtId="165" fontId="5" fillId="3" borderId="4" xfId="0" quotePrefix="1" applyNumberFormat="1" applyFont="1" applyFill="1" applyBorder="1" applyAlignment="1">
      <alignment horizontal="center" wrapText="1"/>
    </xf>
    <xf numFmtId="169" fontId="5" fillId="3" borderId="20" xfId="0" quotePrefix="1" applyNumberFormat="1" applyFont="1" applyFill="1" applyBorder="1" applyAlignment="1">
      <alignment horizontal="center" wrapText="1"/>
    </xf>
    <xf numFmtId="169" fontId="5" fillId="3" borderId="4" xfId="0" quotePrefix="1" applyNumberFormat="1" applyFont="1" applyFill="1" applyBorder="1" applyAlignment="1">
      <alignment horizontal="center" wrapText="1"/>
    </xf>
    <xf numFmtId="168" fontId="5" fillId="0" borderId="4" xfId="0" applyNumberFormat="1" applyFont="1" applyFill="1" applyBorder="1" applyAlignment="1">
      <alignment horizontal="right"/>
    </xf>
    <xf numFmtId="169" fontId="5" fillId="0" borderId="20" xfId="0" applyNumberFormat="1" applyFont="1" applyFill="1" applyBorder="1" applyAlignment="1">
      <alignment horizontal="right"/>
    </xf>
    <xf numFmtId="169" fontId="5" fillId="0" borderId="4" xfId="0" applyNumberFormat="1" applyFont="1" applyFill="1" applyBorder="1" applyAlignment="1">
      <alignment horizontal="right"/>
    </xf>
    <xf numFmtId="43" fontId="5" fillId="3" borderId="19" xfId="0" applyNumberFormat="1" applyFont="1" applyFill="1" applyBorder="1" applyAlignment="1">
      <alignment horizontal="right"/>
    </xf>
    <xf numFmtId="171" fontId="2" fillId="3" borderId="18" xfId="0" quotePrefix="1" applyNumberFormat="1" applyFont="1" applyFill="1" applyBorder="1" applyAlignment="1">
      <alignment horizontal="left" wrapText="1"/>
    </xf>
    <xf numFmtId="168" fontId="2" fillId="3" borderId="19" xfId="0" applyNumberFormat="1" applyFont="1" applyFill="1" applyBorder="1" applyAlignment="1">
      <alignment horizontal="right"/>
    </xf>
    <xf numFmtId="165" fontId="2" fillId="3" borderId="22" xfId="0" applyNumberFormat="1" applyFont="1" applyFill="1" applyBorder="1" applyAlignment="1">
      <alignment horizontal="left" wrapText="1"/>
    </xf>
    <xf numFmtId="165" fontId="2" fillId="3" borderId="23" xfId="0" applyNumberFormat="1" applyFont="1" applyFill="1" applyBorder="1" applyAlignment="1">
      <alignment horizontal="right"/>
    </xf>
    <xf numFmtId="43" fontId="2" fillId="3" borderId="24" xfId="1" applyFont="1" applyFill="1" applyBorder="1" applyAlignment="1">
      <alignment horizontal="right"/>
    </xf>
    <xf numFmtId="169" fontId="2" fillId="3" borderId="25" xfId="0" applyNumberFormat="1" applyFont="1" applyFill="1" applyBorder="1" applyAlignment="1">
      <alignment horizontal="right"/>
    </xf>
    <xf numFmtId="169" fontId="2" fillId="3" borderId="23" xfId="0" applyNumberFormat="1" applyFont="1" applyFill="1" applyBorder="1" applyAlignment="1">
      <alignment horizontal="right"/>
    </xf>
    <xf numFmtId="169" fontId="2" fillId="3" borderId="24" xfId="1" applyNumberFormat="1" applyFont="1" applyFill="1" applyBorder="1" applyAlignment="1">
      <alignment horizontal="right"/>
    </xf>
    <xf numFmtId="0" fontId="7" fillId="3" borderId="0" xfId="0" applyFont="1" applyFill="1" applyAlignment="1"/>
    <xf numFmtId="169" fontId="7" fillId="2" borderId="21" xfId="0" applyNumberFormat="1" applyFont="1" applyFill="1" applyBorder="1" applyAlignment="1">
      <alignment horizontal="right"/>
    </xf>
    <xf numFmtId="169" fontId="9" fillId="2" borderId="21" xfId="0" applyNumberFormat="1" applyFont="1" applyFill="1" applyBorder="1" applyAlignment="1">
      <alignment horizontal="right"/>
    </xf>
    <xf numFmtId="169" fontId="5" fillId="3" borderId="19" xfId="0" applyNumberFormat="1" applyFont="1" applyFill="1" applyBorder="1" applyAlignment="1">
      <alignment horizontal="right"/>
    </xf>
    <xf numFmtId="169" fontId="2" fillId="3" borderId="19" xfId="1" applyNumberFormat="1" applyFont="1" applyFill="1" applyBorder="1" applyAlignment="1">
      <alignment horizontal="right"/>
    </xf>
    <xf numFmtId="170" fontId="7" fillId="2" borderId="21" xfId="0" applyNumberFormat="1" applyFont="1" applyFill="1" applyBorder="1" applyAlignment="1">
      <alignment horizontal="right"/>
    </xf>
    <xf numFmtId="169" fontId="2" fillId="3" borderId="19" xfId="0" applyNumberFormat="1" applyFont="1" applyFill="1" applyBorder="1" applyAlignment="1">
      <alignment horizontal="right"/>
    </xf>
    <xf numFmtId="37" fontId="5" fillId="3" borderId="2" xfId="0" applyNumberFormat="1" applyFont="1" applyFill="1" applyBorder="1" applyAlignment="1">
      <alignment horizontal="right"/>
    </xf>
    <xf numFmtId="37" fontId="5" fillId="3" borderId="4" xfId="0" applyNumberFormat="1" applyFont="1" applyFill="1" applyBorder="1" applyAlignment="1">
      <alignment horizontal="right"/>
    </xf>
    <xf numFmtId="37" fontId="5" fillId="3" borderId="16" xfId="0" applyNumberFormat="1" applyFont="1" applyFill="1" applyBorder="1" applyAlignment="1">
      <alignment horizontal="right"/>
    </xf>
    <xf numFmtId="37" fontId="5" fillId="3" borderId="26" xfId="0" applyNumberFormat="1" applyFont="1" applyFill="1" applyBorder="1" applyAlignment="1">
      <alignment horizontal="right"/>
    </xf>
    <xf numFmtId="37" fontId="5" fillId="3" borderId="3" xfId="0" applyNumberFormat="1" applyFont="1" applyFill="1" applyBorder="1" applyAlignment="1">
      <alignment horizontal="right"/>
    </xf>
    <xf numFmtId="37" fontId="5" fillId="3" borderId="19" xfId="0" applyNumberFormat="1" applyFont="1" applyFill="1" applyBorder="1" applyAlignment="1">
      <alignment horizontal="right"/>
    </xf>
    <xf numFmtId="37" fontId="5" fillId="3" borderId="27" xfId="0" applyNumberFormat="1" applyFont="1" applyFill="1" applyBorder="1" applyAlignment="1">
      <alignment horizontal="right"/>
    </xf>
    <xf numFmtId="43" fontId="5" fillId="3" borderId="19" xfId="1" applyFont="1" applyFill="1" applyBorder="1" applyAlignment="1">
      <alignment horizontal="right" indent="1"/>
    </xf>
    <xf numFmtId="39" fontId="5" fillId="3" borderId="19" xfId="0" applyNumberFormat="1" applyFont="1" applyFill="1" applyBorder="1" applyAlignment="1">
      <alignment horizontal="right"/>
    </xf>
    <xf numFmtId="39" fontId="5" fillId="3" borderId="19" xfId="0" applyNumberFormat="1" applyFont="1" applyFill="1" applyBorder="1" applyAlignment="1">
      <alignment horizontal="right" indent="1"/>
    </xf>
    <xf numFmtId="37" fontId="2" fillId="3" borderId="4" xfId="0" applyNumberFormat="1" applyFont="1" applyFill="1" applyBorder="1" applyAlignment="1">
      <alignment horizontal="right"/>
    </xf>
    <xf numFmtId="37" fontId="2" fillId="3" borderId="27" xfId="0" applyNumberFormat="1" applyFont="1" applyFill="1" applyBorder="1" applyAlignment="1">
      <alignment horizontal="right"/>
    </xf>
    <xf numFmtId="37" fontId="2" fillId="3" borderId="3" xfId="0" applyNumberFormat="1" applyFont="1" applyFill="1" applyBorder="1" applyAlignment="1">
      <alignment horizontal="right"/>
    </xf>
    <xf numFmtId="43" fontId="2" fillId="3" borderId="19" xfId="1" applyFont="1" applyFill="1" applyBorder="1" applyAlignment="1">
      <alignment horizontal="right" indent="1"/>
    </xf>
    <xf numFmtId="37" fontId="5" fillId="3" borderId="19" xfId="0" applyNumberFormat="1" applyFont="1" applyFill="1" applyBorder="1" applyAlignment="1">
      <alignment horizontal="right" indent="1"/>
    </xf>
    <xf numFmtId="37" fontId="2" fillId="3" borderId="18" xfId="0" applyNumberFormat="1" applyFont="1" applyFill="1" applyBorder="1" applyAlignment="1">
      <alignment horizontal="left" wrapText="1"/>
    </xf>
    <xf numFmtId="37" fontId="2" fillId="3" borderId="18" xfId="0" quotePrefix="1" applyNumberFormat="1" applyFont="1" applyFill="1" applyBorder="1" applyAlignment="1">
      <alignment horizontal="left" wrapText="1"/>
    </xf>
    <xf numFmtId="37" fontId="5" fillId="3" borderId="18" xfId="0" applyNumberFormat="1" applyFont="1" applyFill="1" applyBorder="1" applyAlignment="1">
      <alignment horizontal="left" wrapText="1"/>
    </xf>
    <xf numFmtId="37" fontId="5" fillId="3" borderId="4" xfId="0" quotePrefix="1" applyNumberFormat="1" applyFont="1" applyFill="1" applyBorder="1" applyAlignment="1">
      <alignment horizontal="center" wrapText="1"/>
    </xf>
    <xf numFmtId="43" fontId="5" fillId="3" borderId="17" xfId="1" applyFont="1" applyFill="1" applyBorder="1" applyAlignment="1">
      <alignment horizontal="right"/>
    </xf>
    <xf numFmtId="43" fontId="5" fillId="3" borderId="27" xfId="1" applyFont="1" applyFill="1" applyBorder="1" applyAlignment="1">
      <alignment horizontal="right"/>
    </xf>
    <xf numFmtId="37" fontId="5" fillId="3" borderId="1" xfId="0" applyNumberFormat="1" applyFont="1" applyFill="1" applyBorder="1" applyAlignment="1">
      <alignment horizontal="right"/>
    </xf>
    <xf numFmtId="43" fontId="5" fillId="3" borderId="20" xfId="1" applyFont="1" applyFill="1" applyBorder="1" applyAlignment="1">
      <alignment horizontal="right"/>
    </xf>
    <xf numFmtId="39" fontId="5" fillId="3" borderId="20" xfId="0" applyNumberFormat="1" applyFont="1" applyFill="1" applyBorder="1" applyAlignment="1">
      <alignment horizontal="right"/>
    </xf>
    <xf numFmtId="39" fontId="5" fillId="3" borderId="27" xfId="0" applyNumberFormat="1" applyFont="1" applyFill="1" applyBorder="1" applyAlignment="1">
      <alignment horizontal="right"/>
    </xf>
    <xf numFmtId="39" fontId="2" fillId="3" borderId="19" xfId="0" applyNumberFormat="1" applyFont="1" applyFill="1" applyBorder="1" applyAlignment="1">
      <alignment horizontal="right" indent="1"/>
    </xf>
    <xf numFmtId="173" fontId="2" fillId="3" borderId="18" xfId="0" quotePrefix="1" applyNumberFormat="1" applyFont="1" applyFill="1" applyBorder="1" applyAlignment="1">
      <alignment horizontal="left" wrapText="1"/>
    </xf>
    <xf numFmtId="37" fontId="2" fillId="3" borderId="22" xfId="0" applyNumberFormat="1" applyFont="1" applyFill="1" applyBorder="1" applyAlignment="1">
      <alignment horizontal="left" wrapText="1"/>
    </xf>
    <xf numFmtId="37" fontId="5" fillId="3" borderId="23" xfId="0" applyNumberFormat="1" applyFont="1" applyFill="1" applyBorder="1" applyAlignment="1">
      <alignment horizontal="right"/>
    </xf>
    <xf numFmtId="37" fontId="5" fillId="3" borderId="8" xfId="0" applyNumberFormat="1" applyFont="1" applyFill="1" applyBorder="1" applyAlignment="1">
      <alignment horizontal="right"/>
    </xf>
    <xf numFmtId="37" fontId="5" fillId="3" borderId="28" xfId="0" applyNumberFormat="1" applyFont="1" applyFill="1" applyBorder="1" applyAlignment="1">
      <alignment horizontal="right"/>
    </xf>
    <xf numFmtId="43" fontId="2" fillId="3" borderId="24" xfId="1" applyFont="1" applyFill="1" applyBorder="1" applyAlignment="1">
      <alignment horizontal="right" indent="1"/>
    </xf>
    <xf numFmtId="165" fontId="5" fillId="3" borderId="19" xfId="0" applyNumberFormat="1" applyFont="1" applyFill="1" applyBorder="1" applyAlignment="1">
      <alignment horizontal="right" wrapText="1"/>
    </xf>
    <xf numFmtId="165" fontId="5" fillId="3" borderId="12" xfId="0" applyNumberFormat="1" applyFont="1" applyFill="1" applyBorder="1" applyAlignment="1">
      <alignment horizontal="left" wrapText="1"/>
    </xf>
    <xf numFmtId="165" fontId="5" fillId="3" borderId="13" xfId="0" applyNumberFormat="1" applyFont="1" applyFill="1" applyBorder="1" applyAlignment="1">
      <alignment horizontal="left" wrapText="1"/>
    </xf>
    <xf numFmtId="37" fontId="2" fillId="3" borderId="15" xfId="0" applyNumberFormat="1" applyFont="1" applyFill="1" applyBorder="1" applyAlignment="1">
      <alignment horizontal="center" wrapText="1"/>
    </xf>
    <xf numFmtId="37" fontId="5" fillId="3" borderId="18" xfId="0" quotePrefix="1" applyNumberFormat="1" applyFont="1" applyFill="1" applyBorder="1" applyAlignment="1">
      <alignment horizontal="left" wrapText="1"/>
    </xf>
    <xf numFmtId="37" fontId="5" fillId="3" borderId="19" xfId="0" applyNumberFormat="1" applyFont="1" applyFill="1" applyBorder="1" applyAlignment="1">
      <alignment horizontal="right" wrapText="1"/>
    </xf>
    <xf numFmtId="37" fontId="5" fillId="3" borderId="27" xfId="0" quotePrefix="1" applyNumberFormat="1" applyFont="1" applyFill="1" applyBorder="1" applyAlignment="1">
      <alignment horizontal="center" wrapText="1"/>
    </xf>
    <xf numFmtId="37" fontId="5" fillId="3" borderId="3" xfId="0" quotePrefix="1" applyNumberFormat="1" applyFont="1" applyFill="1" applyBorder="1" applyAlignment="1">
      <alignment horizontal="center" wrapText="1"/>
    </xf>
    <xf numFmtId="165" fontId="5" fillId="3" borderId="3" xfId="0" applyNumberFormat="1" applyFont="1" applyFill="1" applyBorder="1" applyAlignment="1">
      <alignment horizontal="right" vertical="center"/>
    </xf>
    <xf numFmtId="172" fontId="2" fillId="3" borderId="15" xfId="0" quotePrefix="1" applyNumberFormat="1" applyFont="1" applyFill="1" applyBorder="1" applyAlignment="1">
      <alignment horizontal="center" vertical="center"/>
    </xf>
    <xf numFmtId="37" fontId="5" fillId="3" borderId="26" xfId="0" applyNumberFormat="1" applyFont="1" applyFill="1" applyBorder="1" applyAlignment="1">
      <alignment horizontal="center" vertical="center"/>
    </xf>
    <xf numFmtId="37" fontId="5" fillId="3" borderId="29" xfId="0" applyNumberFormat="1" applyFont="1" applyFill="1" applyBorder="1" applyAlignment="1">
      <alignment horizontal="center" vertical="center"/>
    </xf>
    <xf numFmtId="37" fontId="4" fillId="4" borderId="16" xfId="0" quotePrefix="1" applyNumberFormat="1" applyFont="1" applyFill="1" applyBorder="1" applyAlignment="1">
      <alignment horizontal="center" vertical="center" wrapText="1"/>
    </xf>
    <xf numFmtId="37" fontId="5" fillId="3" borderId="26" xfId="0" applyNumberFormat="1" applyFont="1" applyFill="1" applyBorder="1" applyAlignment="1">
      <alignment horizontal="center" vertical="center" wrapText="1"/>
    </xf>
    <xf numFmtId="37" fontId="5" fillId="3" borderId="29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wrapText="1"/>
    </xf>
    <xf numFmtId="0" fontId="2" fillId="3" borderId="0" xfId="0" applyFont="1" applyFill="1" applyAlignment="1">
      <alignment horizontal="center" vertical="top" wrapText="1"/>
    </xf>
    <xf numFmtId="0" fontId="8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7" fillId="2" borderId="0" xfId="0" applyFont="1" applyFill="1" applyAlignment="1">
      <alignment horizontal="left"/>
    </xf>
    <xf numFmtId="15" fontId="7" fillId="2" borderId="0" xfId="0" applyNumberFormat="1" applyFont="1" applyFill="1" applyAlignment="1">
      <alignment horizontal="left"/>
    </xf>
    <xf numFmtId="0" fontId="9" fillId="3" borderId="0" xfId="0" applyFont="1" applyFill="1" applyAlignment="1">
      <alignment horizontal="center"/>
    </xf>
    <xf numFmtId="0" fontId="3" fillId="3" borderId="8" xfId="0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1310643</xdr:colOff>
      <xdr:row>4</xdr:row>
      <xdr:rowOff>28196</xdr:rowOff>
    </xdr:to>
    <xdr:pic>
      <xdr:nvPicPr>
        <xdr:cNvPr id="2" name="Immagin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10643" cy="7711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1310643</xdr:colOff>
      <xdr:row>4</xdr:row>
      <xdr:rowOff>47246</xdr:rowOff>
    </xdr:to>
    <xdr:pic>
      <xdr:nvPicPr>
        <xdr:cNvPr id="3" name="Immagin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10643" cy="771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51"/>
  <sheetViews>
    <sheetView zoomScaleNormal="100" workbookViewId="0">
      <selection activeCell="A2" sqref="A2:D2"/>
    </sheetView>
  </sheetViews>
  <sheetFormatPr defaultColWidth="9.140625" defaultRowHeight="14.25" x14ac:dyDescent="0.2"/>
  <cols>
    <col min="1" max="1" width="47.85546875" style="1" customWidth="1"/>
    <col min="2" max="2" width="23.28515625" style="1" customWidth="1"/>
    <col min="3" max="3" width="23.28515625" style="26" customWidth="1"/>
    <col min="4" max="4" width="23.28515625" style="1" customWidth="1"/>
    <col min="5" max="5" width="14.7109375" style="1" customWidth="1"/>
    <col min="6" max="6" width="15.28515625" style="1" customWidth="1"/>
    <col min="7" max="16384" width="9.140625" style="1"/>
  </cols>
  <sheetData>
    <row r="2" spans="1:4" x14ac:dyDescent="0.2">
      <c r="A2" s="122" t="s">
        <v>139</v>
      </c>
      <c r="B2" s="122"/>
      <c r="C2" s="122"/>
      <c r="D2" s="122"/>
    </row>
    <row r="3" spans="1:4" ht="15" x14ac:dyDescent="0.2">
      <c r="A3" s="122" t="s">
        <v>45</v>
      </c>
      <c r="B3" s="122"/>
      <c r="C3" s="122"/>
      <c r="D3" s="122"/>
    </row>
    <row r="4" spans="1:4" ht="15" x14ac:dyDescent="0.25">
      <c r="A4" s="123" t="s">
        <v>39</v>
      </c>
      <c r="B4" s="123"/>
      <c r="C4" s="123"/>
      <c r="D4" s="123"/>
    </row>
    <row r="5" spans="1:4" x14ac:dyDescent="0.2">
      <c r="A5" s="124"/>
      <c r="B5" s="124"/>
      <c r="C5" s="124"/>
      <c r="D5" s="124"/>
    </row>
    <row r="6" spans="1:4" ht="30" x14ac:dyDescent="0.2">
      <c r="A6" s="18" t="s">
        <v>0</v>
      </c>
      <c r="B6" s="19" t="s">
        <v>9</v>
      </c>
      <c r="C6" s="21" t="s">
        <v>40</v>
      </c>
      <c r="D6" s="20" t="s">
        <v>1</v>
      </c>
    </row>
    <row r="7" spans="1:4" ht="18.75" customHeight="1" x14ac:dyDescent="0.25">
      <c r="A7" s="28" t="s">
        <v>2</v>
      </c>
      <c r="B7" s="2"/>
      <c r="C7" s="22"/>
      <c r="D7" s="2"/>
    </row>
    <row r="8" spans="1:4" s="6" customFormat="1" ht="18.75" customHeight="1" x14ac:dyDescent="0.25">
      <c r="A8" s="4" t="s">
        <v>3</v>
      </c>
      <c r="B8" s="5"/>
      <c r="C8" s="23"/>
      <c r="D8" s="5"/>
    </row>
    <row r="9" spans="1:4" s="6" customFormat="1" ht="18.75" customHeight="1" x14ac:dyDescent="0.25">
      <c r="A9" s="7" t="s">
        <v>10</v>
      </c>
      <c r="B9" s="8"/>
      <c r="C9" s="24">
        <v>1950573.6</v>
      </c>
      <c r="D9" s="9">
        <f>C9-B9</f>
        <v>1950573.6</v>
      </c>
    </row>
    <row r="10" spans="1:4" s="6" customFormat="1" ht="18.75" customHeight="1" x14ac:dyDescent="0.25">
      <c r="A10" s="7" t="s">
        <v>11</v>
      </c>
      <c r="B10" s="8"/>
      <c r="C10" s="24">
        <v>736630.1</v>
      </c>
      <c r="D10" s="9">
        <f t="shared" ref="D10:D14" si="0">C10-B10</f>
        <v>736630.1</v>
      </c>
    </row>
    <row r="11" spans="1:4" s="6" customFormat="1" ht="18.75" customHeight="1" x14ac:dyDescent="0.25">
      <c r="A11" s="7" t="s">
        <v>12</v>
      </c>
      <c r="B11" s="8"/>
      <c r="C11" s="24">
        <v>572419.77</v>
      </c>
      <c r="D11" s="9">
        <f t="shared" si="0"/>
        <v>572419.77</v>
      </c>
    </row>
    <row r="12" spans="1:4" s="6" customFormat="1" ht="18.75" customHeight="1" x14ac:dyDescent="0.25">
      <c r="A12" s="7" t="s">
        <v>13</v>
      </c>
      <c r="B12" s="8"/>
      <c r="C12" s="24">
        <v>830077.1</v>
      </c>
      <c r="D12" s="9">
        <f t="shared" si="0"/>
        <v>830077.1</v>
      </c>
    </row>
    <row r="13" spans="1:4" s="6" customFormat="1" ht="18.75" customHeight="1" x14ac:dyDescent="0.25">
      <c r="A13" s="7" t="s">
        <v>14</v>
      </c>
      <c r="B13" s="9"/>
      <c r="C13" s="24">
        <v>48569.48</v>
      </c>
      <c r="D13" s="9">
        <f>C13-B13</f>
        <v>48569.48</v>
      </c>
    </row>
    <row r="14" spans="1:4" s="6" customFormat="1" ht="18.75" customHeight="1" x14ac:dyDescent="0.25">
      <c r="A14" s="10" t="s">
        <v>15</v>
      </c>
      <c r="B14" s="11"/>
      <c r="C14" s="25">
        <f>SUM(C9:C13)</f>
        <v>4138270.0500000003</v>
      </c>
      <c r="D14" s="12">
        <f t="shared" si="0"/>
        <v>4138270.0500000003</v>
      </c>
    </row>
    <row r="15" spans="1:4" s="6" customFormat="1" ht="18.75" customHeight="1" x14ac:dyDescent="0.25">
      <c r="A15" s="13" t="s">
        <v>4</v>
      </c>
      <c r="B15" s="5"/>
      <c r="C15" s="23"/>
      <c r="D15" s="5"/>
    </row>
    <row r="16" spans="1:4" s="6" customFormat="1" ht="18.75" customHeight="1" x14ac:dyDescent="0.25">
      <c r="A16" s="7" t="s">
        <v>16</v>
      </c>
      <c r="B16" s="8"/>
      <c r="C16" s="24">
        <v>-1057953.3799999999</v>
      </c>
      <c r="D16" s="9">
        <f>C16-B16</f>
        <v>-1057953.3799999999</v>
      </c>
    </row>
    <row r="17" spans="1:4" s="6" customFormat="1" ht="18.75" customHeight="1" x14ac:dyDescent="0.25">
      <c r="A17" s="114" t="s">
        <v>17</v>
      </c>
      <c r="B17" s="8"/>
      <c r="C17" s="24">
        <v>-775732.01</v>
      </c>
      <c r="D17" s="9">
        <f t="shared" ref="D17:D34" si="1">C17-B17</f>
        <v>-775732.01</v>
      </c>
    </row>
    <row r="18" spans="1:4" s="6" customFormat="1" ht="18.75" customHeight="1" x14ac:dyDescent="0.25">
      <c r="A18" s="114" t="s">
        <v>18</v>
      </c>
      <c r="B18" s="8"/>
      <c r="C18" s="24">
        <v>-205456.02</v>
      </c>
      <c r="D18" s="9">
        <f t="shared" si="1"/>
        <v>-205456.02</v>
      </c>
    </row>
    <row r="19" spans="1:4" s="6" customFormat="1" ht="18.75" customHeight="1" x14ac:dyDescent="0.25">
      <c r="A19" s="114" t="s">
        <v>19</v>
      </c>
      <c r="B19" s="8"/>
      <c r="C19" s="24">
        <v>-60623.07</v>
      </c>
      <c r="D19" s="9">
        <f t="shared" si="1"/>
        <v>-60623.07</v>
      </c>
    </row>
    <row r="20" spans="1:4" s="6" customFormat="1" ht="18.75" customHeight="1" x14ac:dyDescent="0.25">
      <c r="A20" s="114" t="s">
        <v>20</v>
      </c>
      <c r="B20" s="8"/>
      <c r="C20" s="24">
        <v>-16142.28</v>
      </c>
      <c r="D20" s="9">
        <f t="shared" si="1"/>
        <v>-16142.28</v>
      </c>
    </row>
    <row r="21" spans="1:4" s="6" customFormat="1" ht="18.75" customHeight="1" x14ac:dyDescent="0.25">
      <c r="A21" s="7" t="s">
        <v>21</v>
      </c>
      <c r="B21" s="8"/>
      <c r="C21" s="24">
        <v>-576332.75</v>
      </c>
      <c r="D21" s="9">
        <f t="shared" si="1"/>
        <v>-576332.75</v>
      </c>
    </row>
    <row r="22" spans="1:4" s="6" customFormat="1" ht="18.75" customHeight="1" x14ac:dyDescent="0.25">
      <c r="A22" s="114" t="s">
        <v>22</v>
      </c>
      <c r="B22" s="8"/>
      <c r="C22" s="24">
        <v>-432000.66</v>
      </c>
      <c r="D22" s="9">
        <f t="shared" si="1"/>
        <v>-432000.66</v>
      </c>
    </row>
    <row r="23" spans="1:4" s="6" customFormat="1" ht="18.75" customHeight="1" x14ac:dyDescent="0.25">
      <c r="A23" s="114" t="s">
        <v>23</v>
      </c>
      <c r="B23" s="8"/>
      <c r="C23" s="24">
        <v>-7277.07</v>
      </c>
      <c r="D23" s="9">
        <f t="shared" si="1"/>
        <v>-7277.07</v>
      </c>
    </row>
    <row r="24" spans="1:4" s="6" customFormat="1" ht="18.75" customHeight="1" x14ac:dyDescent="0.25">
      <c r="A24" s="114" t="s">
        <v>24</v>
      </c>
      <c r="B24" s="8"/>
      <c r="C24" s="24">
        <v>-122430.52</v>
      </c>
      <c r="D24" s="9">
        <f t="shared" si="1"/>
        <v>-122430.52</v>
      </c>
    </row>
    <row r="25" spans="1:4" s="6" customFormat="1" ht="18.75" customHeight="1" x14ac:dyDescent="0.25">
      <c r="A25" s="114" t="s">
        <v>25</v>
      </c>
      <c r="B25" s="8"/>
      <c r="C25" s="24">
        <v>0</v>
      </c>
      <c r="D25" s="8">
        <f t="shared" si="1"/>
        <v>0</v>
      </c>
    </row>
    <row r="26" spans="1:4" s="6" customFormat="1" ht="18.75" customHeight="1" x14ac:dyDescent="0.25">
      <c r="A26" s="114" t="s">
        <v>26</v>
      </c>
      <c r="B26" s="8"/>
      <c r="C26" s="24">
        <v>-14624.5</v>
      </c>
      <c r="D26" s="9">
        <f t="shared" si="1"/>
        <v>-14624.5</v>
      </c>
    </row>
    <row r="27" spans="1:4" s="6" customFormat="1" ht="18.75" customHeight="1" x14ac:dyDescent="0.25">
      <c r="A27" s="7" t="s">
        <v>27</v>
      </c>
      <c r="B27" s="8"/>
      <c r="C27" s="24">
        <v>-816324.45</v>
      </c>
      <c r="D27" s="9">
        <f t="shared" si="1"/>
        <v>-816324.45</v>
      </c>
    </row>
    <row r="28" spans="1:4" s="6" customFormat="1" ht="18.75" customHeight="1" x14ac:dyDescent="0.25">
      <c r="A28" s="7" t="s">
        <v>28</v>
      </c>
      <c r="B28" s="8"/>
      <c r="C28" s="24">
        <v>-1432869.3</v>
      </c>
      <c r="D28" s="9">
        <f t="shared" si="1"/>
        <v>-1432869.3</v>
      </c>
    </row>
    <row r="29" spans="1:4" s="6" customFormat="1" ht="18.75" customHeight="1" x14ac:dyDescent="0.25">
      <c r="A29" s="114" t="s">
        <v>29</v>
      </c>
      <c r="B29" s="8"/>
      <c r="C29" s="24">
        <v>-7018.95</v>
      </c>
      <c r="D29" s="9">
        <f t="shared" si="1"/>
        <v>-7018.95</v>
      </c>
    </row>
    <row r="30" spans="1:4" s="6" customFormat="1" ht="18.75" customHeight="1" x14ac:dyDescent="0.25">
      <c r="A30" s="114" t="s">
        <v>30</v>
      </c>
      <c r="B30" s="8"/>
      <c r="C30" s="24">
        <v>-114586.58</v>
      </c>
      <c r="D30" s="9">
        <f t="shared" si="1"/>
        <v>-114586.58</v>
      </c>
    </row>
    <row r="31" spans="1:4" s="6" customFormat="1" ht="18.75" customHeight="1" x14ac:dyDescent="0.25">
      <c r="A31" s="114" t="s">
        <v>31</v>
      </c>
      <c r="B31" s="8"/>
      <c r="C31" s="24">
        <v>-1183684.1100000001</v>
      </c>
      <c r="D31" s="9">
        <f t="shared" si="1"/>
        <v>-1183684.1100000001</v>
      </c>
    </row>
    <row r="32" spans="1:4" s="6" customFormat="1" ht="18.75" customHeight="1" x14ac:dyDescent="0.25">
      <c r="A32" s="114" t="s">
        <v>32</v>
      </c>
      <c r="B32" s="8"/>
      <c r="C32" s="24">
        <v>-127579.66</v>
      </c>
      <c r="D32" s="9">
        <f t="shared" si="1"/>
        <v>-127579.66</v>
      </c>
    </row>
    <row r="33" spans="1:5" s="6" customFormat="1" ht="18.75" customHeight="1" x14ac:dyDescent="0.25">
      <c r="A33" s="14" t="s">
        <v>41</v>
      </c>
      <c r="B33" s="11"/>
      <c r="C33" s="25">
        <f>C16+C21+C27+C28</f>
        <v>-3883479.88</v>
      </c>
      <c r="D33" s="12">
        <f t="shared" si="1"/>
        <v>-3883479.88</v>
      </c>
    </row>
    <row r="34" spans="1:5" s="6" customFormat="1" ht="18.75" customHeight="1" x14ac:dyDescent="0.25">
      <c r="A34" s="14" t="s">
        <v>5</v>
      </c>
      <c r="B34" s="11"/>
      <c r="C34" s="25">
        <f>C14+C33</f>
        <v>254790.17000000039</v>
      </c>
      <c r="D34" s="12">
        <f t="shared" si="1"/>
        <v>254790.17000000039</v>
      </c>
    </row>
    <row r="35" spans="1:5" s="6" customFormat="1" ht="18.75" customHeight="1" x14ac:dyDescent="0.25">
      <c r="A35" s="15" t="s">
        <v>42</v>
      </c>
      <c r="B35" s="5"/>
      <c r="C35" s="23"/>
      <c r="D35" s="5"/>
    </row>
    <row r="36" spans="1:5" s="6" customFormat="1" ht="18.75" customHeight="1" x14ac:dyDescent="0.25">
      <c r="A36" s="7" t="s">
        <v>33</v>
      </c>
      <c r="B36" s="8"/>
      <c r="C36" s="24">
        <v>39967.42</v>
      </c>
      <c r="D36" s="8">
        <f>C36-B36</f>
        <v>39967.42</v>
      </c>
    </row>
    <row r="37" spans="1:5" s="6" customFormat="1" ht="18.75" customHeight="1" x14ac:dyDescent="0.25">
      <c r="A37" s="7" t="s">
        <v>34</v>
      </c>
      <c r="B37" s="8"/>
      <c r="C37" s="24">
        <v>-6090.51</v>
      </c>
      <c r="D37" s="9">
        <f>C37-B37</f>
        <v>-6090.51</v>
      </c>
    </row>
    <row r="38" spans="1:5" s="6" customFormat="1" ht="18.75" customHeight="1" x14ac:dyDescent="0.25">
      <c r="A38" s="10" t="s">
        <v>6</v>
      </c>
      <c r="B38" s="11"/>
      <c r="C38" s="25">
        <f>SUM(C36:C37)</f>
        <v>33876.909999999996</v>
      </c>
      <c r="D38" s="11">
        <f>C38-B38</f>
        <v>33876.909999999996</v>
      </c>
    </row>
    <row r="39" spans="1:5" s="6" customFormat="1" ht="18.75" customHeight="1" x14ac:dyDescent="0.25">
      <c r="A39" s="16" t="s">
        <v>43</v>
      </c>
      <c r="B39" s="5"/>
      <c r="C39" s="23"/>
      <c r="D39" s="5"/>
    </row>
    <row r="40" spans="1:5" s="6" customFormat="1" ht="18.75" customHeight="1" x14ac:dyDescent="0.25">
      <c r="A40" s="7" t="s">
        <v>35</v>
      </c>
      <c r="B40" s="8"/>
      <c r="C40" s="24">
        <v>133559.54999999999</v>
      </c>
      <c r="D40" s="8">
        <f>C40-B40</f>
        <v>133559.54999999999</v>
      </c>
    </row>
    <row r="41" spans="1:5" s="6" customFormat="1" ht="18.75" customHeight="1" x14ac:dyDescent="0.25">
      <c r="A41" s="7" t="s">
        <v>36</v>
      </c>
      <c r="B41" s="8"/>
      <c r="C41" s="24">
        <v>-769.77</v>
      </c>
      <c r="D41" s="9">
        <f>C41-B41</f>
        <v>-769.77</v>
      </c>
    </row>
    <row r="42" spans="1:5" s="6" customFormat="1" ht="18.75" customHeight="1" x14ac:dyDescent="0.25">
      <c r="A42" s="10" t="s">
        <v>7</v>
      </c>
      <c r="B42" s="11"/>
      <c r="C42" s="25">
        <f>SUM(C40:C41)</f>
        <v>132789.78</v>
      </c>
      <c r="D42" s="11">
        <f>C42-B42</f>
        <v>132789.78</v>
      </c>
    </row>
    <row r="43" spans="1:5" s="6" customFormat="1" ht="33" customHeight="1" x14ac:dyDescent="0.25">
      <c r="A43" s="27" t="s">
        <v>44</v>
      </c>
      <c r="B43" s="11"/>
      <c r="C43" s="25"/>
      <c r="D43" s="11"/>
    </row>
    <row r="44" spans="1:5" s="6" customFormat="1" ht="18.75" customHeight="1" x14ac:dyDescent="0.25">
      <c r="A44" s="7" t="s">
        <v>37</v>
      </c>
      <c r="B44" s="8"/>
      <c r="C44" s="24">
        <v>0</v>
      </c>
      <c r="D44" s="8">
        <f>C44-B44</f>
        <v>0</v>
      </c>
    </row>
    <row r="45" spans="1:5" s="6" customFormat="1" ht="18.75" customHeight="1" x14ac:dyDescent="0.25">
      <c r="A45" s="7" t="s">
        <v>38</v>
      </c>
      <c r="B45" s="8"/>
      <c r="C45" s="24">
        <v>0</v>
      </c>
      <c r="D45" s="8">
        <f>C45-B45</f>
        <v>0</v>
      </c>
    </row>
    <row r="46" spans="1:5" s="6" customFormat="1" ht="18.75" customHeight="1" x14ac:dyDescent="0.25">
      <c r="A46" s="10" t="s">
        <v>8</v>
      </c>
      <c r="B46" s="11"/>
      <c r="C46" s="25">
        <f>SUM(C44:C45)</f>
        <v>0</v>
      </c>
      <c r="D46" s="11">
        <f>C46-B46</f>
        <v>0</v>
      </c>
    </row>
    <row r="47" spans="1:5" s="6" customFormat="1" ht="37.5" customHeight="1" x14ac:dyDescent="0.25">
      <c r="A47" s="17" t="s">
        <v>46</v>
      </c>
      <c r="B47" s="11"/>
      <c r="C47" s="25">
        <f>SUM(C14,C33,C38,C42,C46)</f>
        <v>421456.86000000034</v>
      </c>
      <c r="D47" s="11">
        <f>C47-B47</f>
        <v>421456.86000000034</v>
      </c>
    </row>
    <row r="48" spans="1:5" x14ac:dyDescent="0.2">
      <c r="A48" s="125"/>
      <c r="B48" s="125"/>
      <c r="C48" s="125"/>
      <c r="D48" s="125"/>
      <c r="E48" s="125"/>
    </row>
    <row r="49" spans="1:6" x14ac:dyDescent="0.2">
      <c r="A49" s="125"/>
      <c r="B49" s="125"/>
      <c r="C49" s="125"/>
      <c r="D49" s="125"/>
      <c r="E49" s="125"/>
    </row>
    <row r="50" spans="1:6" x14ac:dyDescent="0.2">
      <c r="A50" s="126"/>
      <c r="B50" s="125"/>
      <c r="C50" s="125"/>
      <c r="D50" s="125"/>
      <c r="E50" s="125"/>
      <c r="F50" s="3"/>
    </row>
    <row r="51" spans="1:6" x14ac:dyDescent="0.2">
      <c r="A51" s="121"/>
      <c r="B51" s="121"/>
      <c r="C51" s="121"/>
      <c r="D51" s="121"/>
    </row>
  </sheetData>
  <mergeCells count="8">
    <mergeCell ref="A51:D51"/>
    <mergeCell ref="A2:D2"/>
    <mergeCell ref="A4:D4"/>
    <mergeCell ref="A5:D5"/>
    <mergeCell ref="A48:E48"/>
    <mergeCell ref="A49:E49"/>
    <mergeCell ref="A50:E50"/>
    <mergeCell ref="A3:D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fitToWidth="0" orientation="portrait" r:id="rId1"/>
  <headerFooter>
    <oddFooter xml:space="preserve">&amp;LConto Economico </oddFooter>
  </headerFooter>
  <colBreaks count="1" manualBreakCount="1">
    <brk id="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abSelected="1" topLeftCell="A25" zoomScaleNormal="100" workbookViewId="0">
      <selection activeCell="G80" sqref="G80"/>
    </sheetView>
  </sheetViews>
  <sheetFormatPr defaultRowHeight="15" x14ac:dyDescent="0.25"/>
  <cols>
    <col min="1" max="1" width="46.5703125" customWidth="1"/>
    <col min="4" max="4" width="15.140625" customWidth="1"/>
    <col min="7" max="7" width="19.42578125" customWidth="1"/>
  </cols>
  <sheetData>
    <row r="1" spans="1:7" ht="14.25" customHeight="1" x14ac:dyDescent="0.25">
      <c r="A1" s="67"/>
      <c r="B1" s="67"/>
      <c r="C1" s="67"/>
      <c r="D1" s="67"/>
      <c r="E1" s="67"/>
      <c r="F1" s="67"/>
      <c r="G1" s="67"/>
    </row>
    <row r="2" spans="1:7" ht="14.25" customHeight="1" x14ac:dyDescent="0.25">
      <c r="A2" s="127" t="s">
        <v>47</v>
      </c>
      <c r="B2" s="127"/>
      <c r="C2" s="127"/>
      <c r="D2" s="127"/>
      <c r="E2" s="127"/>
      <c r="F2" s="127"/>
      <c r="G2" s="127"/>
    </row>
    <row r="3" spans="1:7" ht="14.25" customHeight="1" x14ac:dyDescent="0.25">
      <c r="A3" s="127" t="s">
        <v>48</v>
      </c>
      <c r="B3" s="127"/>
      <c r="C3" s="127"/>
      <c r="D3" s="127"/>
      <c r="E3" s="127"/>
      <c r="F3" s="127"/>
      <c r="G3" s="127"/>
    </row>
    <row r="4" spans="1:7" ht="14.25" customHeight="1" x14ac:dyDescent="0.25">
      <c r="A4" s="127" t="s">
        <v>39</v>
      </c>
      <c r="B4" s="127"/>
      <c r="C4" s="127"/>
      <c r="D4" s="127"/>
      <c r="E4" s="127"/>
      <c r="F4" s="127"/>
      <c r="G4" s="127"/>
    </row>
    <row r="5" spans="1:7" ht="14.25" customHeight="1" thickBot="1" x14ac:dyDescent="0.3">
      <c r="A5" s="128" t="s">
        <v>49</v>
      </c>
      <c r="B5" s="128"/>
      <c r="C5" s="128"/>
      <c r="D5" s="128"/>
      <c r="E5" s="128"/>
      <c r="F5" s="128"/>
      <c r="G5" s="128"/>
    </row>
    <row r="6" spans="1:7" ht="30" x14ac:dyDescent="0.25">
      <c r="A6" s="29" t="s">
        <v>50</v>
      </c>
      <c r="B6" s="30"/>
      <c r="C6" s="31"/>
      <c r="D6" s="32" t="s">
        <v>137</v>
      </c>
      <c r="E6" s="107"/>
      <c r="F6" s="108"/>
      <c r="G6" s="33" t="s">
        <v>138</v>
      </c>
    </row>
    <row r="7" spans="1:7" x14ac:dyDescent="0.25">
      <c r="A7" s="34" t="s">
        <v>2</v>
      </c>
      <c r="B7" s="2"/>
      <c r="C7" s="35"/>
      <c r="D7" s="36"/>
      <c r="E7" s="37"/>
      <c r="F7" s="35"/>
      <c r="G7" s="36"/>
    </row>
    <row r="8" spans="1:7" x14ac:dyDescent="0.25">
      <c r="A8" s="38" t="s">
        <v>51</v>
      </c>
      <c r="B8" s="35"/>
      <c r="C8" s="35"/>
      <c r="D8" s="39"/>
      <c r="E8" s="40"/>
      <c r="F8" s="35"/>
      <c r="G8" s="39"/>
    </row>
    <row r="9" spans="1:7" x14ac:dyDescent="0.25">
      <c r="A9" s="38" t="s">
        <v>52</v>
      </c>
      <c r="B9" s="35"/>
      <c r="C9" s="35"/>
      <c r="D9" s="39"/>
      <c r="E9" s="40"/>
      <c r="F9" s="35"/>
      <c r="G9" s="39"/>
    </row>
    <row r="10" spans="1:7" x14ac:dyDescent="0.25">
      <c r="A10" s="41" t="s">
        <v>53</v>
      </c>
      <c r="B10" s="35"/>
      <c r="C10" s="35"/>
      <c r="D10" s="42"/>
      <c r="E10" s="43"/>
      <c r="F10" s="44"/>
      <c r="G10" s="68">
        <v>62.45</v>
      </c>
    </row>
    <row r="11" spans="1:7" x14ac:dyDescent="0.25">
      <c r="A11" s="41" t="s">
        <v>54</v>
      </c>
      <c r="B11" s="35"/>
      <c r="C11" s="35"/>
      <c r="D11" s="42"/>
      <c r="E11" s="43"/>
      <c r="F11" s="44"/>
      <c r="G11" s="68">
        <v>21750.83</v>
      </c>
    </row>
    <row r="12" spans="1:7" x14ac:dyDescent="0.25">
      <c r="A12" s="45" t="s">
        <v>55</v>
      </c>
      <c r="B12" s="35"/>
      <c r="C12" s="35"/>
      <c r="D12" s="42"/>
      <c r="E12" s="43"/>
      <c r="F12" s="44"/>
      <c r="G12" s="68"/>
    </row>
    <row r="13" spans="1:7" x14ac:dyDescent="0.25">
      <c r="A13" s="41" t="s">
        <v>56</v>
      </c>
      <c r="B13" s="35"/>
      <c r="C13" s="35"/>
      <c r="D13" s="42"/>
      <c r="E13" s="43"/>
      <c r="F13" s="44"/>
      <c r="G13" s="68">
        <v>13549.4</v>
      </c>
    </row>
    <row r="14" spans="1:7" x14ac:dyDescent="0.25">
      <c r="A14" s="46" t="s">
        <v>57</v>
      </c>
      <c r="B14" s="47"/>
      <c r="C14" s="47"/>
      <c r="D14" s="48">
        <f>SUM(D10:D13)</f>
        <v>0</v>
      </c>
      <c r="E14" s="49"/>
      <c r="F14" s="50"/>
      <c r="G14" s="69">
        <f>SUM(G10:G13)</f>
        <v>35362.68</v>
      </c>
    </row>
    <row r="15" spans="1:7" x14ac:dyDescent="0.25">
      <c r="A15" s="38" t="s">
        <v>58</v>
      </c>
      <c r="B15" s="35"/>
      <c r="C15" s="35"/>
      <c r="D15" s="39"/>
      <c r="E15" s="43"/>
      <c r="F15" s="44"/>
      <c r="G15" s="68" t="s">
        <v>59</v>
      </c>
    </row>
    <row r="16" spans="1:7" x14ac:dyDescent="0.25">
      <c r="A16" s="41" t="s">
        <v>60</v>
      </c>
      <c r="B16" s="35"/>
      <c r="C16" s="35"/>
      <c r="D16" s="51"/>
      <c r="E16" s="43"/>
      <c r="F16" s="44"/>
      <c r="G16" s="68">
        <v>12046785.75</v>
      </c>
    </row>
    <row r="17" spans="1:7" x14ac:dyDescent="0.25">
      <c r="A17" s="41" t="s">
        <v>61</v>
      </c>
      <c r="B17" s="35"/>
      <c r="C17" s="35"/>
      <c r="D17" s="51"/>
      <c r="E17" s="43"/>
      <c r="F17" s="44"/>
      <c r="G17" s="68">
        <v>685256.56</v>
      </c>
    </row>
    <row r="18" spans="1:7" x14ac:dyDescent="0.25">
      <c r="A18" s="41" t="s">
        <v>62</v>
      </c>
      <c r="B18" s="35"/>
      <c r="C18" s="35"/>
      <c r="D18" s="51"/>
      <c r="E18" s="43"/>
      <c r="F18" s="44"/>
      <c r="G18" s="68">
        <v>21274.26</v>
      </c>
    </row>
    <row r="19" spans="1:7" x14ac:dyDescent="0.25">
      <c r="A19" s="41" t="s">
        <v>63</v>
      </c>
      <c r="B19" s="35"/>
      <c r="C19" s="35"/>
      <c r="D19" s="51"/>
      <c r="E19" s="43"/>
      <c r="F19" s="44"/>
      <c r="G19" s="68">
        <v>93123.95</v>
      </c>
    </row>
    <row r="20" spans="1:7" x14ac:dyDescent="0.25">
      <c r="A20" s="41" t="s">
        <v>64</v>
      </c>
      <c r="B20" s="35"/>
      <c r="C20" s="35"/>
      <c r="D20" s="51"/>
      <c r="E20" s="43"/>
      <c r="F20" s="44"/>
      <c r="G20" s="68">
        <v>535701.56999999995</v>
      </c>
    </row>
    <row r="21" spans="1:7" x14ac:dyDescent="0.25">
      <c r="A21" s="41" t="s">
        <v>65</v>
      </c>
      <c r="B21" s="35"/>
      <c r="C21" s="35"/>
      <c r="D21" s="42"/>
      <c r="E21" s="43"/>
      <c r="F21" s="44"/>
      <c r="G21" s="70">
        <v>0</v>
      </c>
    </row>
    <row r="22" spans="1:7" x14ac:dyDescent="0.25">
      <c r="A22" s="41" t="s">
        <v>66</v>
      </c>
      <c r="B22" s="35"/>
      <c r="C22" s="35"/>
      <c r="D22" s="42"/>
      <c r="E22" s="43"/>
      <c r="F22" s="44"/>
      <c r="G22" s="70">
        <v>0</v>
      </c>
    </row>
    <row r="23" spans="1:7" x14ac:dyDescent="0.25">
      <c r="A23" s="46" t="s">
        <v>67</v>
      </c>
      <c r="B23" s="47"/>
      <c r="C23" s="47"/>
      <c r="D23" s="48">
        <f>SUM(D16:D22)</f>
        <v>0</v>
      </c>
      <c r="E23" s="49"/>
      <c r="F23" s="50"/>
      <c r="G23" s="71">
        <f>SUM(G16:G22)</f>
        <v>13382142.09</v>
      </c>
    </row>
    <row r="24" spans="1:7" ht="29.25" x14ac:dyDescent="0.25">
      <c r="A24" s="38" t="s">
        <v>68</v>
      </c>
      <c r="B24" s="52" t="s">
        <v>69</v>
      </c>
      <c r="C24" s="52" t="s">
        <v>70</v>
      </c>
      <c r="D24" s="106"/>
      <c r="E24" s="53" t="s">
        <v>69</v>
      </c>
      <c r="F24" s="54" t="s">
        <v>70</v>
      </c>
      <c r="G24" s="70"/>
    </row>
    <row r="25" spans="1:7" x14ac:dyDescent="0.25">
      <c r="A25" s="41" t="s">
        <v>71</v>
      </c>
      <c r="B25" s="35"/>
      <c r="C25" s="35"/>
      <c r="D25" s="51"/>
      <c r="E25" s="43"/>
      <c r="F25" s="44"/>
      <c r="G25" s="68">
        <v>20379852.370000001</v>
      </c>
    </row>
    <row r="26" spans="1:7" x14ac:dyDescent="0.25">
      <c r="A26" s="41" t="s">
        <v>72</v>
      </c>
      <c r="B26" s="35"/>
      <c r="C26" s="35"/>
      <c r="D26" s="42"/>
      <c r="E26" s="43"/>
      <c r="F26" s="44"/>
      <c r="G26" s="42">
        <v>0</v>
      </c>
    </row>
    <row r="27" spans="1:7" x14ac:dyDescent="0.25">
      <c r="A27" s="41" t="s">
        <v>73</v>
      </c>
      <c r="B27" s="55"/>
      <c r="C27" s="55"/>
      <c r="D27" s="51"/>
      <c r="E27" s="56"/>
      <c r="F27" s="57"/>
      <c r="G27" s="68">
        <v>799336.39</v>
      </c>
    </row>
    <row r="28" spans="1:7" x14ac:dyDescent="0.25">
      <c r="A28" s="46" t="s">
        <v>74</v>
      </c>
      <c r="B28" s="47"/>
      <c r="C28" s="47"/>
      <c r="D28" s="48">
        <f>SUM(D25:D27)</f>
        <v>0</v>
      </c>
      <c r="E28" s="49"/>
      <c r="F28" s="50"/>
      <c r="G28" s="69">
        <f>SUM(G25:G27)</f>
        <v>21179188.760000002</v>
      </c>
    </row>
    <row r="29" spans="1:7" x14ac:dyDescent="0.25">
      <c r="A29" s="46" t="s">
        <v>75</v>
      </c>
      <c r="B29" s="47"/>
      <c r="C29" s="47"/>
      <c r="D29" s="48">
        <f>D14+D23+D28</f>
        <v>0</v>
      </c>
      <c r="E29" s="49"/>
      <c r="F29" s="50"/>
      <c r="G29" s="71">
        <f>G14+G23+G28</f>
        <v>34596693.530000001</v>
      </c>
    </row>
    <row r="30" spans="1:7" x14ac:dyDescent="0.25">
      <c r="A30" s="38" t="s">
        <v>76</v>
      </c>
      <c r="B30" s="35"/>
      <c r="C30" s="35"/>
      <c r="D30" s="39"/>
      <c r="E30" s="43"/>
      <c r="F30" s="44"/>
      <c r="G30" s="70"/>
    </row>
    <row r="31" spans="1:7" x14ac:dyDescent="0.25">
      <c r="A31" s="38" t="s">
        <v>77</v>
      </c>
      <c r="B31" s="35"/>
      <c r="C31" s="35"/>
      <c r="D31" s="39"/>
      <c r="E31" s="43"/>
      <c r="F31" s="44"/>
      <c r="G31" s="70"/>
    </row>
    <row r="32" spans="1:7" x14ac:dyDescent="0.25">
      <c r="A32" s="41" t="s">
        <v>78</v>
      </c>
      <c r="B32" s="35"/>
      <c r="C32" s="35"/>
      <c r="D32" s="51"/>
      <c r="E32" s="43"/>
      <c r="F32" s="44"/>
      <c r="G32" s="68">
        <v>171033.64</v>
      </c>
    </row>
    <row r="33" spans="1:7" x14ac:dyDescent="0.25">
      <c r="A33" s="46" t="s">
        <v>79</v>
      </c>
      <c r="B33" s="47"/>
      <c r="C33" s="47"/>
      <c r="D33" s="48">
        <f>D32</f>
        <v>0</v>
      </c>
      <c r="E33" s="49"/>
      <c r="F33" s="50"/>
      <c r="G33" s="71">
        <f>G32</f>
        <v>171033.64</v>
      </c>
    </row>
    <row r="34" spans="1:7" ht="29.25" x14ac:dyDescent="0.25">
      <c r="A34" s="46" t="s">
        <v>80</v>
      </c>
      <c r="B34" s="52" t="s">
        <v>69</v>
      </c>
      <c r="C34" s="52" t="s">
        <v>70</v>
      </c>
      <c r="D34" s="106"/>
      <c r="E34" s="53" t="s">
        <v>69</v>
      </c>
      <c r="F34" s="54" t="s">
        <v>70</v>
      </c>
      <c r="G34" s="70"/>
    </row>
    <row r="35" spans="1:7" x14ac:dyDescent="0.25">
      <c r="A35" s="41" t="s">
        <v>81</v>
      </c>
      <c r="B35" s="35"/>
      <c r="C35" s="35"/>
      <c r="D35" s="51"/>
      <c r="E35" s="43"/>
      <c r="F35" s="44"/>
      <c r="G35" s="68">
        <v>849178.12</v>
      </c>
    </row>
    <row r="36" spans="1:7" ht="29.25" x14ac:dyDescent="0.25">
      <c r="A36" s="41" t="s">
        <v>82</v>
      </c>
      <c r="B36" s="35"/>
      <c r="C36" s="35"/>
      <c r="D36" s="51"/>
      <c r="E36" s="43"/>
      <c r="F36" s="44"/>
      <c r="G36" s="68">
        <v>7620839.54</v>
      </c>
    </row>
    <row r="37" spans="1:7" x14ac:dyDescent="0.25">
      <c r="A37" s="41" t="s">
        <v>83</v>
      </c>
      <c r="B37" s="35"/>
      <c r="C37" s="35"/>
      <c r="D37" s="51"/>
      <c r="E37" s="43"/>
      <c r="F37" s="44"/>
      <c r="G37" s="68">
        <v>595021.25</v>
      </c>
    </row>
    <row r="38" spans="1:7" x14ac:dyDescent="0.25">
      <c r="A38" s="41" t="s">
        <v>84</v>
      </c>
      <c r="B38" s="35"/>
      <c r="C38" s="35"/>
      <c r="D38" s="51"/>
      <c r="E38" s="43"/>
      <c r="F38" s="44"/>
      <c r="G38" s="68">
        <v>175694.2</v>
      </c>
    </row>
    <row r="39" spans="1:7" x14ac:dyDescent="0.25">
      <c r="A39" s="41" t="s">
        <v>85</v>
      </c>
      <c r="B39" s="35"/>
      <c r="C39" s="35"/>
      <c r="D39" s="51"/>
      <c r="E39" s="43"/>
      <c r="F39" s="44"/>
      <c r="G39" s="68">
        <v>16448874.210000001</v>
      </c>
    </row>
    <row r="40" spans="1:7" x14ac:dyDescent="0.25">
      <c r="A40" s="41" t="s">
        <v>86</v>
      </c>
      <c r="B40" s="55"/>
      <c r="C40" s="55"/>
      <c r="D40" s="51"/>
      <c r="E40" s="56"/>
      <c r="F40" s="57"/>
      <c r="G40" s="68">
        <v>1038799.81</v>
      </c>
    </row>
    <row r="41" spans="1:7" x14ac:dyDescent="0.25">
      <c r="A41" s="41" t="s">
        <v>87</v>
      </c>
      <c r="B41" s="35"/>
      <c r="C41" s="35"/>
      <c r="D41" s="58"/>
      <c r="E41" s="43"/>
      <c r="F41" s="44"/>
      <c r="G41" s="72">
        <v>69675.360000000001</v>
      </c>
    </row>
    <row r="42" spans="1:7" x14ac:dyDescent="0.25">
      <c r="A42" s="41" t="s">
        <v>88</v>
      </c>
      <c r="B42" s="35"/>
      <c r="C42" s="35"/>
      <c r="D42" s="51"/>
      <c r="E42" s="43"/>
      <c r="F42" s="44"/>
      <c r="G42" s="68">
        <v>545.41</v>
      </c>
    </row>
    <row r="43" spans="1:7" x14ac:dyDescent="0.25">
      <c r="A43" s="46" t="s">
        <v>89</v>
      </c>
      <c r="B43" s="47"/>
      <c r="C43" s="47"/>
      <c r="D43" s="48">
        <f>SUM(D35:D42)</f>
        <v>0</v>
      </c>
      <c r="E43" s="49"/>
      <c r="F43" s="50"/>
      <c r="G43" s="71">
        <f>SUM(G35:G42)</f>
        <v>26798627.899999999</v>
      </c>
    </row>
    <row r="44" spans="1:7" x14ac:dyDescent="0.25">
      <c r="A44" s="46" t="s">
        <v>136</v>
      </c>
      <c r="B44" s="35"/>
      <c r="C44" s="35"/>
      <c r="D44" s="39"/>
      <c r="E44" s="43"/>
      <c r="F44" s="44"/>
      <c r="G44" s="70"/>
    </row>
    <row r="45" spans="1:7" x14ac:dyDescent="0.25">
      <c r="A45" s="41" t="s">
        <v>90</v>
      </c>
      <c r="B45" s="35"/>
      <c r="C45" s="35"/>
      <c r="D45" s="51"/>
      <c r="E45" s="43"/>
      <c r="F45" s="44"/>
      <c r="G45" s="68">
        <v>43312999.539999999</v>
      </c>
    </row>
    <row r="46" spans="1:7" x14ac:dyDescent="0.25">
      <c r="A46" s="41" t="s">
        <v>91</v>
      </c>
      <c r="B46" s="35"/>
      <c r="C46" s="35"/>
      <c r="D46" s="51"/>
      <c r="E46" s="43"/>
      <c r="F46" s="44"/>
      <c r="G46" s="68">
        <v>3198.74</v>
      </c>
    </row>
    <row r="47" spans="1:7" x14ac:dyDescent="0.25">
      <c r="A47" s="46" t="s">
        <v>92</v>
      </c>
      <c r="B47" s="47"/>
      <c r="C47" s="47"/>
      <c r="D47" s="48">
        <f>SUM(D45:D46)</f>
        <v>0</v>
      </c>
      <c r="E47" s="49"/>
      <c r="F47" s="50"/>
      <c r="G47" s="68">
        <f>SUM(G45:G46)</f>
        <v>43316198.280000001</v>
      </c>
    </row>
    <row r="48" spans="1:7" x14ac:dyDescent="0.25">
      <c r="A48" s="46" t="s">
        <v>93</v>
      </c>
      <c r="B48" s="47"/>
      <c r="C48" s="47"/>
      <c r="D48" s="48">
        <f>D33+D43+D47</f>
        <v>0</v>
      </c>
      <c r="E48" s="49"/>
      <c r="F48" s="50"/>
      <c r="G48" s="71">
        <f>G33+G43+G47</f>
        <v>70285859.819999993</v>
      </c>
    </row>
    <row r="49" spans="1:7" x14ac:dyDescent="0.25">
      <c r="A49" s="38" t="s">
        <v>94</v>
      </c>
      <c r="B49" s="35"/>
      <c r="C49" s="35"/>
      <c r="D49" s="39"/>
      <c r="E49" s="43"/>
      <c r="F49" s="44"/>
      <c r="G49" s="70"/>
    </row>
    <row r="50" spans="1:7" x14ac:dyDescent="0.25">
      <c r="A50" s="41" t="s">
        <v>95</v>
      </c>
      <c r="B50" s="35"/>
      <c r="C50" s="35"/>
      <c r="D50" s="42"/>
      <c r="E50" s="43"/>
      <c r="F50" s="44"/>
      <c r="G50" s="70">
        <v>0</v>
      </c>
    </row>
    <row r="51" spans="1:7" x14ac:dyDescent="0.25">
      <c r="A51" s="41" t="s">
        <v>96</v>
      </c>
      <c r="B51" s="35"/>
      <c r="C51" s="35"/>
      <c r="D51" s="51"/>
      <c r="E51" s="43"/>
      <c r="F51" s="44"/>
      <c r="G51" s="68">
        <v>58230.49</v>
      </c>
    </row>
    <row r="52" spans="1:7" x14ac:dyDescent="0.25">
      <c r="A52" s="46" t="s">
        <v>97</v>
      </c>
      <c r="B52" s="47"/>
      <c r="C52" s="47"/>
      <c r="D52" s="48">
        <f>D50+D51</f>
        <v>0</v>
      </c>
      <c r="E52" s="49"/>
      <c r="F52" s="50"/>
      <c r="G52" s="71">
        <f>G50+G51</f>
        <v>58230.49</v>
      </c>
    </row>
    <row r="53" spans="1:7" x14ac:dyDescent="0.25">
      <c r="A53" s="46" t="s">
        <v>98</v>
      </c>
      <c r="B53" s="47"/>
      <c r="C53" s="47"/>
      <c r="D53" s="48">
        <f>D29+D48+D52</f>
        <v>0</v>
      </c>
      <c r="E53" s="49"/>
      <c r="F53" s="50"/>
      <c r="G53" s="71">
        <f>G29+G48+G52</f>
        <v>104940783.83999999</v>
      </c>
    </row>
    <row r="54" spans="1:7" x14ac:dyDescent="0.25">
      <c r="A54" s="59" t="s">
        <v>99</v>
      </c>
      <c r="B54" s="47"/>
      <c r="C54" s="47"/>
      <c r="D54" s="60"/>
      <c r="E54" s="49"/>
      <c r="F54" s="50"/>
      <c r="G54" s="73">
        <v>4908674.7699999996</v>
      </c>
    </row>
    <row r="55" spans="1:7" ht="15.75" thickBot="1" x14ac:dyDescent="0.3">
      <c r="A55" s="61" t="s">
        <v>100</v>
      </c>
      <c r="B55" s="62"/>
      <c r="C55" s="62"/>
      <c r="D55" s="63">
        <f>D53</f>
        <v>0</v>
      </c>
      <c r="E55" s="64"/>
      <c r="F55" s="65"/>
      <c r="G55" s="66">
        <f>G53+G54</f>
        <v>109849458.60999998</v>
      </c>
    </row>
    <row r="57" spans="1:7" ht="30" x14ac:dyDescent="0.25">
      <c r="A57" s="115" t="s">
        <v>101</v>
      </c>
      <c r="B57" s="116"/>
      <c r="C57" s="117"/>
      <c r="D57" s="118" t="s">
        <v>137</v>
      </c>
      <c r="E57" s="119"/>
      <c r="F57" s="120"/>
      <c r="G57" s="118" t="s">
        <v>138</v>
      </c>
    </row>
    <row r="58" spans="1:7" x14ac:dyDescent="0.25">
      <c r="A58" s="109"/>
      <c r="B58" s="74"/>
      <c r="C58" s="75"/>
      <c r="D58" s="76"/>
      <c r="E58" s="77"/>
      <c r="F58" s="78"/>
      <c r="G58" s="76"/>
    </row>
    <row r="59" spans="1:7" x14ac:dyDescent="0.25">
      <c r="A59" s="90" t="s">
        <v>102</v>
      </c>
      <c r="B59" s="75"/>
      <c r="C59" s="75"/>
      <c r="D59" s="79"/>
      <c r="E59" s="80"/>
      <c r="F59" s="78"/>
      <c r="G59" s="79"/>
    </row>
    <row r="60" spans="1:7" x14ac:dyDescent="0.25">
      <c r="A60" s="110" t="s">
        <v>103</v>
      </c>
      <c r="B60" s="75"/>
      <c r="C60" s="75"/>
      <c r="D60" s="51"/>
      <c r="E60" s="80"/>
      <c r="F60" s="78"/>
      <c r="G60" s="81">
        <v>48409954.200000003</v>
      </c>
    </row>
    <row r="61" spans="1:7" x14ac:dyDescent="0.25">
      <c r="A61" s="91" t="s">
        <v>104</v>
      </c>
      <c r="B61" s="75"/>
      <c r="C61" s="75"/>
      <c r="D61" s="82"/>
      <c r="E61" s="80"/>
      <c r="F61" s="78"/>
      <c r="G61" s="83">
        <v>421456.86</v>
      </c>
    </row>
    <row r="62" spans="1:7" x14ac:dyDescent="0.25">
      <c r="A62" s="91" t="s">
        <v>105</v>
      </c>
      <c r="B62" s="75"/>
      <c r="C62" s="75"/>
      <c r="D62" s="51"/>
      <c r="E62" s="80"/>
      <c r="F62" s="78"/>
      <c r="G62" s="81">
        <v>6688752.5800000001</v>
      </c>
    </row>
    <row r="63" spans="1:7" x14ac:dyDescent="0.25">
      <c r="A63" s="89" t="s">
        <v>106</v>
      </c>
      <c r="B63" s="84"/>
      <c r="C63" s="84"/>
      <c r="D63" s="48">
        <f>SUM(D60:D62)</f>
        <v>0</v>
      </c>
      <c r="E63" s="85"/>
      <c r="F63" s="86"/>
      <c r="G63" s="87">
        <f>G60+G61+G62</f>
        <v>55520163.640000001</v>
      </c>
    </row>
    <row r="64" spans="1:7" x14ac:dyDescent="0.25">
      <c r="A64" s="90" t="s">
        <v>107</v>
      </c>
      <c r="B64" s="75"/>
      <c r="C64" s="75"/>
      <c r="D64" s="79"/>
      <c r="E64" s="80"/>
      <c r="F64" s="78"/>
      <c r="G64" s="88"/>
    </row>
    <row r="65" spans="1:7" x14ac:dyDescent="0.25">
      <c r="A65" s="91" t="s">
        <v>108</v>
      </c>
      <c r="B65" s="75"/>
      <c r="C65" s="75"/>
      <c r="D65" s="51"/>
      <c r="E65" s="80"/>
      <c r="F65" s="78"/>
      <c r="G65" s="81">
        <v>1545953.21</v>
      </c>
    </row>
    <row r="66" spans="1:7" x14ac:dyDescent="0.25">
      <c r="A66" s="91" t="s">
        <v>109</v>
      </c>
      <c r="B66" s="75"/>
      <c r="C66" s="75"/>
      <c r="D66" s="82" t="s">
        <v>59</v>
      </c>
      <c r="E66" s="80"/>
      <c r="F66" s="78"/>
      <c r="G66" s="83" t="s">
        <v>59</v>
      </c>
    </row>
    <row r="67" spans="1:7" x14ac:dyDescent="0.25">
      <c r="A67" s="89" t="s">
        <v>110</v>
      </c>
      <c r="B67" s="84"/>
      <c r="C67" s="84"/>
      <c r="D67" s="48">
        <f>SUM(D65:D66)</f>
        <v>0</v>
      </c>
      <c r="E67" s="85"/>
      <c r="F67" s="86"/>
      <c r="G67" s="87">
        <f>SUM(G65:G66)</f>
        <v>1545953.21</v>
      </c>
    </row>
    <row r="68" spans="1:7" x14ac:dyDescent="0.25">
      <c r="A68" s="90" t="s">
        <v>111</v>
      </c>
      <c r="B68" s="75"/>
      <c r="C68" s="75"/>
      <c r="D68" s="79"/>
      <c r="E68" s="80"/>
      <c r="F68" s="78"/>
      <c r="G68" s="88"/>
    </row>
    <row r="69" spans="1:7" x14ac:dyDescent="0.25">
      <c r="A69" s="91" t="s">
        <v>112</v>
      </c>
      <c r="B69" s="75"/>
      <c r="C69" s="75"/>
      <c r="D69" s="51"/>
      <c r="E69" s="80"/>
      <c r="F69" s="78"/>
      <c r="G69" s="81">
        <v>5263329.41</v>
      </c>
    </row>
    <row r="70" spans="1:7" x14ac:dyDescent="0.25">
      <c r="A70" s="89" t="s">
        <v>113</v>
      </c>
      <c r="B70" s="84"/>
      <c r="C70" s="84"/>
      <c r="D70" s="48">
        <f>D69</f>
        <v>0</v>
      </c>
      <c r="E70" s="85"/>
      <c r="F70" s="86"/>
      <c r="G70" s="87">
        <f>G69</f>
        <v>5263329.41</v>
      </c>
    </row>
    <row r="71" spans="1:7" ht="29.25" x14ac:dyDescent="0.25">
      <c r="A71" s="90" t="s">
        <v>114</v>
      </c>
      <c r="B71" s="92" t="s">
        <v>69</v>
      </c>
      <c r="C71" s="92" t="s">
        <v>70</v>
      </c>
      <c r="D71" s="111" t="s">
        <v>59</v>
      </c>
      <c r="E71" s="112" t="s">
        <v>69</v>
      </c>
      <c r="F71" s="113" t="s">
        <v>70</v>
      </c>
      <c r="G71" s="88" t="s">
        <v>59</v>
      </c>
    </row>
    <row r="72" spans="1:7" x14ac:dyDescent="0.25">
      <c r="A72" s="91" t="s">
        <v>115</v>
      </c>
      <c r="B72" s="93"/>
      <c r="C72" s="74"/>
      <c r="D72" s="51"/>
      <c r="E72" s="94"/>
      <c r="F72" s="95"/>
      <c r="G72" s="81">
        <v>1164051.77</v>
      </c>
    </row>
    <row r="73" spans="1:7" ht="29.25" x14ac:dyDescent="0.25">
      <c r="A73" s="91" t="s">
        <v>116</v>
      </c>
      <c r="B73" s="96"/>
      <c r="C73" s="75"/>
      <c r="D73" s="51"/>
      <c r="E73" s="94"/>
      <c r="F73" s="78"/>
      <c r="G73" s="81">
        <v>143946.5</v>
      </c>
    </row>
    <row r="74" spans="1:7" ht="29.25" x14ac:dyDescent="0.25">
      <c r="A74" s="91" t="s">
        <v>117</v>
      </c>
      <c r="B74" s="96"/>
      <c r="C74" s="75"/>
      <c r="D74" s="51"/>
      <c r="E74" s="94"/>
      <c r="F74" s="78"/>
      <c r="G74" s="81">
        <v>405251.01</v>
      </c>
    </row>
    <row r="75" spans="1:7" x14ac:dyDescent="0.25">
      <c r="A75" s="91" t="s">
        <v>118</v>
      </c>
      <c r="B75" s="96"/>
      <c r="C75" s="75"/>
      <c r="D75" s="51"/>
      <c r="E75" s="94"/>
      <c r="F75" s="78"/>
      <c r="G75" s="81">
        <v>453334.1</v>
      </c>
    </row>
    <row r="76" spans="1:7" x14ac:dyDescent="0.25">
      <c r="A76" s="91" t="s">
        <v>119</v>
      </c>
      <c r="B76" s="96"/>
      <c r="C76" s="75"/>
      <c r="D76" s="51"/>
      <c r="E76" s="94"/>
      <c r="F76" s="78"/>
      <c r="G76" s="81">
        <v>297967.90000000002</v>
      </c>
    </row>
    <row r="77" spans="1:7" x14ac:dyDescent="0.25">
      <c r="A77" s="91" t="s">
        <v>120</v>
      </c>
      <c r="B77" s="96"/>
      <c r="C77" s="75"/>
      <c r="D77" s="51"/>
      <c r="E77" s="94"/>
      <c r="F77" s="78"/>
      <c r="G77" s="81">
        <v>3739.54</v>
      </c>
    </row>
    <row r="78" spans="1:7" x14ac:dyDescent="0.25">
      <c r="A78" s="91" t="s">
        <v>121</v>
      </c>
      <c r="B78" s="96"/>
      <c r="C78" s="75"/>
      <c r="D78" s="51"/>
      <c r="E78" s="94"/>
      <c r="F78" s="78"/>
      <c r="G78" s="81">
        <v>9008331.1099999994</v>
      </c>
    </row>
    <row r="79" spans="1:7" x14ac:dyDescent="0.25">
      <c r="A79" s="91" t="s">
        <v>122</v>
      </c>
      <c r="B79" s="96"/>
      <c r="C79" s="75"/>
      <c r="D79" s="51"/>
      <c r="E79" s="94"/>
      <c r="F79" s="78"/>
      <c r="G79" s="81">
        <v>12580435.859999999</v>
      </c>
    </row>
    <row r="80" spans="1:7" x14ac:dyDescent="0.25">
      <c r="A80" s="91" t="s">
        <v>123</v>
      </c>
      <c r="B80" s="97"/>
      <c r="C80" s="75"/>
      <c r="D80" s="82"/>
      <c r="E80" s="98"/>
      <c r="F80" s="78"/>
      <c r="G80" s="83">
        <v>40000</v>
      </c>
    </row>
    <row r="81" spans="1:7" x14ac:dyDescent="0.25">
      <c r="A81" s="89" t="s">
        <v>124</v>
      </c>
      <c r="B81" s="84"/>
      <c r="C81" s="84"/>
      <c r="D81" s="48">
        <f>SUM(D72:D80)</f>
        <v>0</v>
      </c>
      <c r="E81" s="85"/>
      <c r="F81" s="86"/>
      <c r="G81" s="87">
        <f>SUM(G72:G80)</f>
        <v>24097057.789999999</v>
      </c>
    </row>
    <row r="82" spans="1:7" x14ac:dyDescent="0.25">
      <c r="A82" s="90" t="s">
        <v>125</v>
      </c>
      <c r="B82" s="75"/>
      <c r="C82" s="75"/>
      <c r="D82" s="79"/>
      <c r="E82" s="80"/>
      <c r="F82" s="78"/>
      <c r="G82" s="88"/>
    </row>
    <row r="83" spans="1:7" x14ac:dyDescent="0.25">
      <c r="A83" s="91" t="s">
        <v>126</v>
      </c>
      <c r="B83" s="75"/>
      <c r="C83" s="75"/>
      <c r="D83" s="51">
        <v>0</v>
      </c>
      <c r="E83" s="80"/>
      <c r="F83" s="78"/>
      <c r="G83" s="81">
        <v>0</v>
      </c>
    </row>
    <row r="84" spans="1:7" x14ac:dyDescent="0.25">
      <c r="A84" s="91" t="s">
        <v>127</v>
      </c>
      <c r="B84" s="75"/>
      <c r="C84" s="75"/>
      <c r="D84" s="51"/>
      <c r="E84" s="80"/>
      <c r="F84" s="78"/>
      <c r="G84" s="81">
        <v>15722647.779999999</v>
      </c>
    </row>
    <row r="85" spans="1:7" x14ac:dyDescent="0.25">
      <c r="A85" s="89" t="s">
        <v>128</v>
      </c>
      <c r="B85" s="84"/>
      <c r="C85" s="84"/>
      <c r="D85" s="48">
        <f>SUM(D83:D84)</f>
        <v>0</v>
      </c>
      <c r="E85" s="85"/>
      <c r="F85" s="86"/>
      <c r="G85" s="87">
        <f>SUM(G83:G84)</f>
        <v>15722647.779999999</v>
      </c>
    </row>
    <row r="86" spans="1:7" x14ac:dyDescent="0.25">
      <c r="A86" s="90" t="s">
        <v>129</v>
      </c>
      <c r="B86" s="75"/>
      <c r="C86" s="75"/>
      <c r="D86" s="79"/>
      <c r="E86" s="80"/>
      <c r="F86" s="78"/>
      <c r="G86" s="88"/>
    </row>
    <row r="87" spans="1:7" x14ac:dyDescent="0.25">
      <c r="A87" s="91" t="s">
        <v>130</v>
      </c>
      <c r="B87" s="75"/>
      <c r="C87" s="75"/>
      <c r="D87" s="82"/>
      <c r="E87" s="80"/>
      <c r="F87" s="78"/>
      <c r="G87" s="83">
        <v>0</v>
      </c>
    </row>
    <row r="88" spans="1:7" x14ac:dyDescent="0.25">
      <c r="A88" s="91" t="s">
        <v>131</v>
      </c>
      <c r="B88" s="75"/>
      <c r="C88" s="75"/>
      <c r="D88" s="82"/>
      <c r="E88" s="80"/>
      <c r="F88" s="78"/>
      <c r="G88" s="83">
        <v>2791632.01</v>
      </c>
    </row>
    <row r="89" spans="1:7" x14ac:dyDescent="0.25">
      <c r="A89" s="89" t="s">
        <v>132</v>
      </c>
      <c r="B89" s="84"/>
      <c r="C89" s="84"/>
      <c r="D89" s="48">
        <f>SUM(D87:D88)</f>
        <v>0</v>
      </c>
      <c r="E89" s="85"/>
      <c r="F89" s="86"/>
      <c r="G89" s="99">
        <f>SUM(G87:G88)</f>
        <v>2791632.01</v>
      </c>
    </row>
    <row r="90" spans="1:7" x14ac:dyDescent="0.25">
      <c r="A90" s="89" t="s">
        <v>133</v>
      </c>
      <c r="B90" s="84"/>
      <c r="C90" s="84"/>
      <c r="D90" s="48">
        <f>D67+D70+D81+D85+D89</f>
        <v>0</v>
      </c>
      <c r="E90" s="85"/>
      <c r="F90" s="86"/>
      <c r="G90" s="87">
        <f>G67+G70+G81+G85+G89</f>
        <v>49420620.199999996</v>
      </c>
    </row>
    <row r="91" spans="1:7" x14ac:dyDescent="0.25">
      <c r="A91" s="89" t="s">
        <v>134</v>
      </c>
      <c r="B91" s="84"/>
      <c r="C91" s="84"/>
      <c r="D91" s="48">
        <f>D90+D63</f>
        <v>0</v>
      </c>
      <c r="E91" s="85"/>
      <c r="F91" s="86"/>
      <c r="G91" s="87">
        <f>G90+G63</f>
        <v>104940783.84</v>
      </c>
    </row>
    <row r="92" spans="1:7" x14ac:dyDescent="0.25">
      <c r="A92" s="100" t="s">
        <v>135</v>
      </c>
      <c r="B92" s="75"/>
      <c r="C92" s="75"/>
      <c r="D92" s="79"/>
      <c r="E92" s="80"/>
      <c r="F92" s="78"/>
      <c r="G92" s="83">
        <v>4908674.7699999996</v>
      </c>
    </row>
    <row r="93" spans="1:7" ht="15.75" thickBot="1" x14ac:dyDescent="0.3">
      <c r="A93" s="101" t="s">
        <v>100</v>
      </c>
      <c r="B93" s="102"/>
      <c r="C93" s="102"/>
      <c r="D93" s="63">
        <f>D91</f>
        <v>0</v>
      </c>
      <c r="E93" s="103"/>
      <c r="F93" s="104"/>
      <c r="G93" s="105">
        <f>SUM(G91:G92)</f>
        <v>109849458.61</v>
      </c>
    </row>
  </sheetData>
  <mergeCells count="4">
    <mergeCell ref="A2:G2"/>
    <mergeCell ref="A3:G3"/>
    <mergeCell ref="A4:G4"/>
    <mergeCell ref="A5:G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6" orientation="portrait" horizontalDpi="4294967295" verticalDpi="4294967295" r:id="rId1"/>
  <headerFooter>
    <oddFooter xml:space="preserve">&amp;LALL D - STATO PATRIMONIALE </oddFooter>
  </headerFooter>
  <rowBreaks count="1" manualBreakCount="1">
    <brk id="5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8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CE - All. C</vt:lpstr>
      <vt:lpstr>SP - All. D </vt:lpstr>
      <vt:lpstr>Foglio2</vt:lpstr>
      <vt:lpstr>'SP - All. D '!Area_stampa</vt:lpstr>
      <vt:lpstr>'CE - All. C'!Print_Area</vt:lpstr>
      <vt:lpstr>'SP - All. D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2019-03-06T10:03:56Z</dcterms:created>
  <dcterms:modified xsi:type="dcterms:W3CDTF">2021-05-04T06:38:04Z</dcterms:modified>
</cp:coreProperties>
</file>